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613D471E-EEB3-42FF-B7CB-51086D7B9A45}" xr6:coauthVersionLast="47" xr6:coauthVersionMax="47" xr10:uidLastSave="{00000000-0000-0000-0000-000000000000}"/>
  <bookViews>
    <workbookView xWindow="-108" yWindow="-108" windowWidth="23256" windowHeight="12456" xr2:uid="{00000000-000D-0000-FFFF-FFFF00000000}"/>
  </bookViews>
  <sheets>
    <sheet name="NREM-REM" sheetId="3" r:id="rId1"/>
    <sheet name="GRAD CHECK" sheetId="5" r:id="rId2"/>
    <sheet name="ADVISOR'S NOTES" sheetId="1" r:id="rId3"/>
  </sheets>
  <definedNames>
    <definedName name="_xlnm.Print_Area" localSheetId="1">'GRAD CHECK'!$A$1:$I$46</definedName>
    <definedName name="_xlnm.Print_Area" localSheetId="0">'NREM-REM'!$A$1:$AI$43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AD10" i="3"/>
  <c r="AE10" i="3"/>
  <c r="AF10" i="3"/>
  <c r="G17" i="3"/>
  <c r="F17" i="3"/>
  <c r="E17"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40" i="3"/>
  <c r="AE40" i="3"/>
  <c r="AD40" i="3"/>
  <c r="AF39" i="3" l="1"/>
  <c r="AE39" i="3"/>
  <c r="AD39" i="3"/>
  <c r="AF38" i="3"/>
  <c r="AE38" i="3"/>
  <c r="AD38" i="3"/>
  <c r="AF37" i="3"/>
  <c r="AE37" i="3"/>
  <c r="AD37" i="3"/>
  <c r="AF36" i="3"/>
  <c r="AE36" i="3"/>
  <c r="AD36" i="3"/>
  <c r="AF35" i="3"/>
  <c r="AE35" i="3"/>
  <c r="AD35" i="3"/>
  <c r="V20" i="3" l="1"/>
  <c r="U20" i="3"/>
  <c r="T20" i="3"/>
  <c r="V19" i="3"/>
  <c r="U19" i="3"/>
  <c r="T19" i="3"/>
  <c r="V18" i="3"/>
  <c r="U18" i="3"/>
  <c r="T18" i="3"/>
  <c r="V16" i="3" l="1"/>
  <c r="U16" i="3"/>
  <c r="T16" i="3"/>
  <c r="V15" i="3"/>
  <c r="U15" i="3"/>
  <c r="T15" i="3"/>
  <c r="V14" i="3"/>
  <c r="U14" i="3"/>
  <c r="T14" i="3"/>
  <c r="V13" i="3"/>
  <c r="U13" i="3"/>
  <c r="T13" i="3"/>
  <c r="V12" i="3"/>
  <c r="U12" i="3"/>
  <c r="T12" i="3"/>
  <c r="V11" i="3"/>
  <c r="U11" i="3"/>
  <c r="T11" i="3"/>
  <c r="V10" i="3"/>
  <c r="U10" i="3"/>
  <c r="T10" i="3"/>
  <c r="AF19" i="3" l="1"/>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Q28" i="3" s="1"/>
  <c r="AF9" i="3"/>
  <c r="AE9" i="3"/>
  <c r="AD9" i="3"/>
  <c r="Q27" i="3" l="1"/>
  <c r="Q26" i="3"/>
  <c r="B16" i="5"/>
  <c r="E13" i="5"/>
  <c r="B10" i="5"/>
  <c r="B7" i="5"/>
  <c r="V17" i="3" l="1"/>
  <c r="U17" i="3"/>
  <c r="T17" i="3"/>
  <c r="V9" i="3"/>
  <c r="U9" i="3"/>
  <c r="T9" i="3"/>
  <c r="V8" i="3" l="1"/>
  <c r="U8" i="3"/>
  <c r="T8" i="3"/>
  <c r="G15" i="3"/>
  <c r="F15" i="3"/>
  <c r="E15" i="3"/>
  <c r="G8" i="3" l="1"/>
  <c r="F8" i="3"/>
  <c r="E8" i="3"/>
  <c r="O28" i="3" l="1"/>
  <c r="N28" i="3"/>
  <c r="M28" i="3"/>
  <c r="G28" i="3"/>
  <c r="F28" i="3"/>
  <c r="E28"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Q24" i="3" l="1"/>
  <c r="C20" i="5" s="1"/>
  <c r="Q25" i="3"/>
  <c r="E16" i="5" s="1"/>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9" authorId="1" shapeId="0" xr:uid="{00000000-0006-0000-0000-000006000000}">
      <text>
        <r>
          <rPr>
            <sz val="9"/>
            <color indexed="81"/>
            <rFont val="Tahoma"/>
            <family val="2"/>
          </rPr>
          <t>or 1515</t>
        </r>
      </text>
    </comment>
    <comment ref="S11" authorId="1" shapeId="0" xr:uid="{00000000-0006-0000-0000-000007000000}">
      <text>
        <r>
          <rPr>
            <sz val="9"/>
            <color indexed="81"/>
            <rFont val="Tahoma"/>
            <family val="2"/>
          </rPr>
          <t>or NREM 2134</t>
        </r>
      </text>
    </comment>
    <comment ref="S12" authorId="2" shapeId="0" xr:uid="{00000000-0006-0000-0000-000008000000}">
      <text>
        <r>
          <rPr>
            <sz val="9"/>
            <color indexed="81"/>
            <rFont val="Tahoma"/>
            <family val="2"/>
          </rPr>
          <t>or BCOM 3113
or ENGL 3323</t>
        </r>
      </text>
    </comment>
    <comment ref="S13" authorId="1" shapeId="0" xr:uid="{00000000-0006-0000-0000-000009000000}">
      <text>
        <r>
          <rPr>
            <sz val="9"/>
            <color indexed="81"/>
            <rFont val="Tahoma"/>
            <family val="2"/>
          </rPr>
          <t>or SPCH 3733
or AGCM 3203</t>
        </r>
      </text>
    </comment>
    <comment ref="C16" authorId="3" shapeId="0" xr:uid="{C2F67718-968A-40D8-B6EE-06EC66EF85D6}">
      <text>
        <r>
          <rPr>
            <sz val="9"/>
            <color indexed="81"/>
            <rFont val="Tahoma"/>
            <family val="2"/>
          </rPr>
          <t>and 1111
or BIOL 1114</t>
        </r>
      </text>
    </comment>
    <comment ref="C17" authorId="3" shapeId="0" xr:uid="{97B4698B-1CCF-4DC8-BE2F-837BFB107CA3}">
      <text>
        <r>
          <rPr>
            <sz val="9"/>
            <color indexed="81"/>
            <rFont val="Tahoma"/>
            <family val="2"/>
          </rPr>
          <t>and 1113
or BIOL 1114</t>
        </r>
      </text>
    </comment>
    <comment ref="C19" authorId="4" shapeId="0" xr:uid="{00000000-0006-0000-0000-00000A000000}">
      <text>
        <r>
          <rPr>
            <sz val="9"/>
            <color indexed="81"/>
            <rFont val="Tahoma"/>
            <family val="2"/>
          </rPr>
          <t>course designated
A, H, N, or S</t>
        </r>
      </text>
    </comment>
    <comment ref="C20" authorId="4"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<sst xmlns="http://schemas.openxmlformats.org/spreadsheetml/2006/main" count="127" uniqueCount="82">
  <si>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</si>
  <si>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</si>
  <si>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</si>
  <si>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</si>
  <si>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</si>
  <si>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</si>
  <si>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</si>
  <si>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</si>
  <si>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</si>
  <si>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</si>
  <si>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</si>
  <si>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</si>
  <si>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</si>
  <si>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</si>
  <si>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</si>
  <si>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</si>
  <si>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</si>
  <si>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</si>
  <si>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</si>
  <si>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</si>
  <si>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</si>
  <si>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</si>
  <si>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</si>
  <si>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</si>
  <si>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</si>
  <si>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</si>
  <si>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</si>
  <si>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</si>
  <si>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</si>
  <si>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</si>
  <si>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</si>
  <si>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</si>
  <si>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</si>
  <si>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</si>
  <si>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</si>
  <si>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</si>
  <si>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</si>
  <si>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</si>
  <si>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</si>
  <si>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</si>
  <si>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</si>
  <si>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</si>
  <si>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</si>
  <si>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</si>
  <si>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</si>
  <si>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</si>
  <si>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</si>
  <si>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</si>
  <si>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</si>
  <si>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</si>
  <si>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</si>
  <si>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</si>
  <si>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</si>
  <si>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</si>
  <si>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</si>
  <si>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</si>
  <si>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</si>
  <si>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</si>
  <si>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</si>
  <si>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</si>
  <si>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</si>
  <si>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</si>
  <si>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</si>
  <si>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</si>
  <si>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NREM-REM</t>
  </si>
  <si>
    <t>General Education Requirements:  40 Hours</t>
  </si>
  <si>
    <t>College/Dept. Requirements:  40 Hours</t>
  </si>
  <si>
    <t>Major Requirements:  45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</si>
  <si>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</si>
  <si>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</si>
  <si>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</si>
  <si>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</si>
  <si>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</si>
  <si>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</si>
  <si>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</si>
  <si>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00000000</t>
  </si>
  <si>
    <t>SPCH</t>
  </si>
  <si>
    <t>Core Courses:  40 Hours</t>
  </si>
  <si>
    <t>Related Courses:  5 Hours</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</si>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</sst>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4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0" xfId="2" applyFont="1" applyAlignment="1" applyProtection="1">
      <alignment horizontal="center"/>
      <protection locked="0"/>
    </xf>
    <xf numFmtId="0" fontId="18" fillId="0" borderId="0" xfId="2" applyFont="1" applyProtection="1">
      <protection hidden="1"/>
    </xf>
    <xf numFmtId="0" fontId="11" fillId="0" borderId="0" xfId="2" applyAlignment="1" applyProtection="1">
      <alignment horizontal="center"/>
      <protection hidden="1"/>
    </xf>
    <xf numFmtId="0" fontId="11" fillId="2" borderId="14" xfId="2" applyFill="1" applyBorder="1" applyProtection="1">
      <protection hidden="1"/>
    </xf>
    <xf numFmtId="0" fontId="1" fillId="0" borderId="0" xfId="2" applyFont="1" applyProtection="1">
      <protection hidden="1"/>
    </xf>
    <xf numFmtId="0" fontId="11" fillId="0" borderId="0" xfId="2" applyAlignment="1" applyProtection="1">
      <alignment horizontal="left"/>
      <protection hidden="1"/>
    </xf>
    <xf numFmtId="0" fontId="12" fillId="0" borderId="0" xfId="2" applyFont="1" applyProtection="1">
      <protection hidden="1"/>
    </xf>
    <xf numFmtId="0" fontId="17" fillId="0" borderId="0" xfId="2" applyFont="1" applyProtection="1">
      <protection hidden="1"/>
    </xf>
    <xf numFmtId="0" fontId="2" fillId="0" borderId="0" xfId="2" applyFont="1" applyProtection="1">
      <protection locked="0" hidden="1"/>
    </xf>
    <xf numFmtId="0" fontId="1" fillId="0" borderId="0" xfId="2" applyFont="1" applyAlignment="1" applyProtection="1">
      <alignment horizontal="right"/>
      <protection hidden="1"/>
    </xf>
    <xf numFmtId="0" fontId="11" fillId="0" borderId="0" xfId="2" applyProtection="1">
      <protection locked="0" hidden="1"/>
    </xf>
    <xf numFmtId="0" fontId="6" fillId="0" borderId="0" xfId="2" applyFont="1" applyProtection="1">
      <protection hidden="1"/>
    </xf>
    <xf numFmtId="0" fontId="2" fillId="0" borderId="0" xfId="2" applyFont="1"/>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Protection="1">
      <protection locked="0" hidden="1"/>
    </xf>
    <xf numFmtId="0" fontId="1" fillId="0" borderId="0" xfId="2" applyFont="1"/>
    <xf numFmtId="0" fontId="1" fillId="0" borderId="0" xfId="2" applyFont="1" applyAlignment="1" applyProtection="1">
      <alignment horizontal="left"/>
      <protection hidden="1"/>
    </xf>
    <xf numFmtId="0" fontId="0" fillId="0" borderId="0" xfId="2" applyFont="1" applyProtection="1">
      <protection locked="0"/>
    </xf>
    <xf numFmtId="0" fontId="0" fillId="0" borderId="0" xfId="2" applyFont="1" applyAlignment="1" applyProtection="1">
      <alignment horizontal="center"/>
      <protection locked="0"/>
    </xf>
    <xf numFmtId="0" fontId="0" fillId="0" borderId="2" xfId="2" applyFont="1" applyBorder="1" applyAlignment="1" applyProtection="1">
      <alignment horizontal="left"/>
      <protection locked="0"/>
    </xf>
    <xf numFmtId="0" fontId="2" fillId="0" borderId="0" xfId="2" applyFont="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0" fillId="0" borderId="0" xfId="3" applyAlignment="1" applyProtection="1"/>
    <xf numFmtId="2" fontId="9" fillId="0" borderId="0" xfId="1" applyNumberFormat="1" applyFont="1" applyAlignment="1">
      <alignment horizontal="left"/>
    </xf>
    <xf numFmtId="0" fontId="8" fillId="0" borderId="0" xfId="1" applyFont="1" applyProtection="1">
      <protection locked="0"/>
    </xf>
    <xf numFmtId="0" fontId="8" fillId="0" borderId="0" xfId="1" applyFont="1" applyAlignment="1">
      <alignment horizontal="center"/>
    </xf>
    <xf numFmtId="0" fontId="8" fillId="0" borderId="0" xfId="1" applyFont="1" applyAlignment="1">
      <alignment horizontal="left"/>
    </xf>
    <xf numFmtId="1" fontId="8" fillId="0" borderId="0" xfId="1" applyNumberFormat="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Alignment="1">
      <alignment horizontal="left"/>
    </xf>
    <xf numFmtId="0" fontId="2" fillId="0" borderId="2" xfId="2" applyFont="1" applyBorder="1" applyAlignment="1" applyProtection="1">
      <alignment horizontal="left"/>
      <protection hidden="1"/>
    </xf>
    <xf numFmtId="0" fontId="2" fillId="0" borderId="0" xfId="2" applyFont="1" applyAlignment="1" applyProtection="1">
      <alignment horizontal="left"/>
      <protection hidden="1"/>
    </xf>
    <xf numFmtId="0" fontId="4" fillId="0" borderId="0" xfId="2" applyFont="1" applyAlignment="1" applyProtection="1">
      <alignment horizontal="left"/>
      <protection hidden="1"/>
    </xf>
    <xf numFmtId="0" fontId="4" fillId="0" borderId="0" xfId="2" applyFont="1"/>
    <xf numFmtId="0" fontId="0" fillId="0" borderId="0" xfId="2" applyFont="1" applyAlignment="1" applyProtection="1">
      <alignment horizontal="left"/>
      <protection locked="0"/>
    </xf>
    <xf numFmtId="0" fontId="0" fillId="0" borderId="0" xfId="2" applyFont="1"/>
    <xf numFmtId="0" fontId="0" fillId="0" borderId="1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0" xfId="2" applyFont="1" applyAlignment="1" applyProtection="1">
      <alignment horizontal="right"/>
      <protection hidden="1"/>
    </xf>
    <xf numFmtId="0" fontId="13" fillId="0" borderId="0" xfId="2" applyFont="1" applyProtection="1">
      <protection hidden="1"/>
    </xf>
    <xf numFmtId="0" fontId="2" fillId="0" borderId="16"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49" fontId="0" fillId="0" borderId="3" xfId="2" applyNumberFormat="1" applyFont="1" applyBorder="1" applyAlignment="1" applyProtection="1">
      <alignment horizontal="center"/>
      <protection locked="0"/>
    </xf>
    <xf numFmtId="49" fontId="0" fillId="0" borderId="4" xfId="2" applyNumberFormat="1" applyFont="1" applyBorder="1" applyAlignment="1" applyProtection="1">
      <alignment horizontal="center"/>
      <protection locked="0"/>
    </xf>
    <xf numFmtId="49" fontId="0" fillId="0" borderId="11" xfId="2" applyNumberFormat="1" applyFont="1" applyBorder="1" applyProtection="1">
      <protection locked="0" hidden="1"/>
    </xf>
    <xf numFmtId="49" fontId="0" fillId="0" borderId="12" xfId="2" applyNumberFormat="1" applyFont="1" applyBorder="1" applyAlignment="1" applyProtection="1">
      <alignment horizontal="center"/>
      <protection locked="0"/>
    </xf>
    <xf numFmtId="1" fontId="0" fillId="0" borderId="12" xfId="2" applyNumberFormat="1" applyFont="1" applyBorder="1" applyProtection="1">
      <protection locked="0" hidden="1"/>
    </xf>
    <xf numFmtId="1" fontId="2" fillId="0" borderId="13" xfId="2" applyNumberFormat="1" applyFont="1" applyBorder="1" applyAlignment="1" applyProtection="1">
      <alignment horizontal="right"/>
      <protection locked="0"/>
    </xf>
    <xf numFmtId="14" fontId="8" fillId="0" borderId="0" xfId="0" applyNumberFormat="1" applyFont="1" applyProtection="1">
      <protection locked="0"/>
    </xf>
    <xf numFmtId="0" fontId="22" fillId="0" borderId="0" xfId="2" applyFo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1" fillId="0" borderId="0" xfId="2" applyFont="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49" fontId="24" fillId="0" borderId="0" xfId="2" applyNumberFormat="1" applyFont="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Border="1" applyAlignment="1" applyProtection="1">
      <alignment horizontal="left"/>
      <protection locked="0"/>
    </xf>
    <xf numFmtId="0" fontId="0" fillId="0" borderId="0" xfId="2" applyFont="1" applyProtection="1">
      <protection locked="0"/>
    </xf>
    <xf numFmtId="0" fontId="2" fillId="0" borderId="0" xfId="2" applyFont="1" applyProtection="1">
      <protection locked="0"/>
    </xf>
    <xf numFmtId="0" fontId="2" fillId="0" borderId="0" xfId="2" applyFont="1" applyAlignment="1" applyProtection="1">
      <alignment horizontal="left"/>
      <protection locked="0"/>
    </xf>
    <xf numFmtId="0" fontId="2" fillId="0" borderId="15" xfId="2" applyFont="1" applyBorder="1" applyProtection="1">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37">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fgColor rgb="FFFF0000"/>
        </patternFill>
      </fill>
    </dxf>
    <dxf>
      <fill>
        <patternFill>
          <fgColor rgb="FFFF0000"/>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32</xdr:row>
      <xdr:rowOff>14200</xdr:rowOff>
    </xdr:from>
    <xdr:to>
      <xdr:col>25</xdr:col>
      <xdr:colOff>5443</xdr:colOff>
      <xdr:row>42</xdr:row>
      <xdr:rowOff>152400</xdr:rowOff>
    </xdr:to>
    <xdr:sp macro="" textlink="" fLocksText="0">
      <xdr:nvSpPr>
        <xdr:cNvPr id="2" name="TextBox 1" descr="A white text box meant for note taking.">
          <a:extLst>
            <a:ext uri="{FF2B5EF4-FFF2-40B4-BE49-F238E27FC236}">
              <a16:creationId xmlns:a16="http://schemas.microsoft.com/office/drawing/2014/main" id="{00000000-0008-0000-0000-000002000000}"/>
            </a:ext>
          </a:extLst>
        </xdr:cNvPr>
        <xdr:cNvSpPr txBox="1"/>
      </xdr:nvSpPr>
      <xdr:spPr>
        <a:xfrm>
          <a:off x="3057525" y="5414875"/>
          <a:ext cx="2615293" cy="1852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76200</xdr:colOff>
      <xdr:row>23</xdr:row>
      <xdr:rowOff>95251</xdr:rowOff>
    </xdr:from>
    <xdr:ext cx="3076575" cy="16573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38825" y="3648076"/>
          <a:ext cx="3076575" cy="1657350"/>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000" b="1"/>
            <a:t>AGEC </a:t>
          </a:r>
          <a:r>
            <a:rPr lang="en-US" sz="1000"/>
            <a:t>3423</a:t>
          </a:r>
          <a:r>
            <a:rPr lang="en-US" sz="1000" baseline="0"/>
            <a:t> or</a:t>
          </a:r>
          <a:r>
            <a:rPr lang="en-US" sz="1000"/>
            <a:t> 3503, </a:t>
          </a:r>
          <a:r>
            <a:rPr lang="en-US" sz="1000" b="1"/>
            <a:t>ANSI</a:t>
          </a:r>
          <a:r>
            <a:rPr lang="en-US" sz="1000"/>
            <a:t> 1023 and 1021 or 1124, 3423, 3433, 3653 or 4613, </a:t>
          </a:r>
          <a:r>
            <a:rPr lang="en-US" sz="1000" b="1"/>
            <a:t>BIOL</a:t>
          </a:r>
          <a:r>
            <a:rPr lang="en-US" sz="1000"/>
            <a:t> 3034, 3513, 4113, 4133, 4174,</a:t>
          </a:r>
          <a:r>
            <a:rPr lang="en-US" sz="1000" baseline="0"/>
            <a:t> 4303, 4413, </a:t>
          </a:r>
          <a:r>
            <a:rPr lang="en-US" sz="1000" b="1" baseline="0"/>
            <a:t>ENTO </a:t>
          </a:r>
          <a:r>
            <a:rPr lang="en-US" sz="1000" baseline="0"/>
            <a:t>2993, 3331 or 4223, </a:t>
          </a:r>
          <a:r>
            <a:rPr lang="en-US" sz="1000" b="1" baseline="0"/>
            <a:t>ENVR</a:t>
          </a:r>
          <a:r>
            <a:rPr lang="en-US" sz="1000" baseline="0"/>
            <a:t> 1113 or 4512, </a:t>
          </a:r>
          <a:r>
            <a:rPr lang="en-US" sz="1000" b="1" baseline="0"/>
            <a:t>GEOG</a:t>
          </a:r>
          <a:r>
            <a:rPr lang="en-US" sz="1000" baseline="0"/>
            <a:t> 3023, 3033, 3153, 3333, 4053, 4203, 4263, 4333 or 4343, </a:t>
          </a:r>
          <a:r>
            <a:rPr lang="en-US" sz="1000" b="1" baseline="0"/>
            <a:t>GEOL</a:t>
          </a:r>
          <a:r>
            <a:rPr lang="en-US" sz="1000" baseline="0"/>
            <a:t> 3503, </a:t>
          </a:r>
          <a:r>
            <a:rPr lang="en-US" sz="1000" b="1" baseline="0"/>
            <a:t>NREM</a:t>
          </a:r>
          <a:r>
            <a:rPr lang="en-US" sz="1000" baseline="0"/>
            <a:t> 2134, 3091, 3101, 3111, 3143, 3153, 3224, 3502, 4053, 4093, 4403, 4452, 4453, 4464, 4522, 4523, 4533, 4543, 4793, 4960, 4980 or 4990, </a:t>
          </a:r>
          <a:r>
            <a:rPr lang="en-US" sz="1000" b="1" baseline="0"/>
            <a:t>PBIO</a:t>
          </a:r>
          <a:r>
            <a:rPr lang="en-US" sz="1000" baseline="0"/>
            <a:t> 3024, 3114 or 4463, </a:t>
          </a:r>
          <a:r>
            <a:rPr lang="en-US" sz="1000" b="1" baseline="0"/>
            <a:t>PLP</a:t>
          </a:r>
          <a:r>
            <a:rPr lang="en-US" sz="1000" baseline="0"/>
            <a:t> 3343, </a:t>
          </a:r>
          <a:r>
            <a:rPr lang="en-US" sz="1000" b="1" baseline="0"/>
            <a:t>PLNT </a:t>
          </a:r>
          <a:r>
            <a:rPr lang="en-US" sz="1000" baseline="0"/>
            <a:t>1213, </a:t>
          </a:r>
          <a:r>
            <a:rPr lang="en-US" sz="1000" b="1" baseline="0"/>
            <a:t>POLS </a:t>
          </a:r>
          <a:r>
            <a:rPr lang="en-US" sz="1000" baseline="0"/>
            <a:t>4593, </a:t>
          </a:r>
          <a:r>
            <a:rPr lang="en-US" sz="1000" b="1" baseline="0"/>
            <a:t>SOIL</a:t>
          </a:r>
          <a:r>
            <a:rPr lang="en-US" sz="1000" baseline="0"/>
            <a:t> 4463, 4483, or 4683</a:t>
          </a:r>
          <a:endParaRPr lang="en-US" sz="1000"/>
        </a:p>
      </xdr:txBody>
    </xdr:sp>
    <xdr:clientData/>
  </xdr:oneCellAnchor>
  <xdr:twoCellAnchor>
    <xdr:from>
      <xdr:col>26</xdr:col>
      <xdr:colOff>66675</xdr:colOff>
      <xdr:row>41</xdr:row>
      <xdr:rowOff>13607</xdr:rowOff>
    </xdr:from>
    <xdr:to>
      <xdr:col>35</xdr:col>
      <xdr:colOff>9525</xdr:colOff>
      <xdr:row>42</xdr:row>
      <xdr:rowOff>109073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9300" y="6957332"/>
          <a:ext cx="295275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required in Upper-Division hours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6"/>
  <sheetViews>
    <sheetView showGridLines="0" tabSelected="1" topLeftCell="A16" zoomScaleNormal="100" workbookViewId="0">
      <selection activeCell="Y23" sqref="Y23"/>
    </sheetView>
  </sheetViews>
  <sheetFormatPr defaultColWidth="9.109375" defaultRowHeight="13.2" x14ac:dyDescent="0.25"/>
  <cols>
    <col min="1" max="1" width="7.5546875" style="28" customWidth="1"/>
    <col min="2" max="2" width="6.5546875" style="28" customWidth="1"/>
    <col min="3" max="4" width="3.5546875" style="28" customWidth="1"/>
    <col min="5" max="5" width="3.44140625" style="29" hidden="1" customWidth="1"/>
    <col min="6" max="6" width="5.5546875" style="29" hidden="1" customWidth="1"/>
    <col min="7" max="7" width="6.44140625" style="29" hidden="1" customWidth="1"/>
    <col min="8" max="8" width="1.88671875" style="29" customWidth="1"/>
    <col min="9" max="9" width="6.5546875" style="28" customWidth="1"/>
    <col min="10" max="10" width="6.44140625" style="28" customWidth="1"/>
    <col min="11" max="11" width="3.5546875" style="28" customWidth="1"/>
    <col min="12" max="12" width="4.5546875" style="28" customWidth="1"/>
    <col min="13" max="13" width="3.44140625" style="28" hidden="1" customWidth="1"/>
    <col min="14" max="14" width="2.44140625" style="28" hidden="1" customWidth="1"/>
    <col min="15" max="15" width="3.44140625" style="29" hidden="1" customWidth="1"/>
    <col min="16" max="16" width="2" style="28" customWidth="1"/>
    <col min="17" max="17" width="7.109375" style="28" customWidth="1"/>
    <col min="18" max="18" width="5.5546875" style="28" customWidth="1"/>
    <col min="19" max="19" width="6.5546875" style="28" customWidth="1"/>
    <col min="20" max="20" width="4.44140625" style="28" hidden="1" customWidth="1"/>
    <col min="21" max="21" width="5" style="28" hidden="1" customWidth="1"/>
    <col min="22" max="22" width="4.44140625" style="28" hidden="1" customWidth="1"/>
    <col min="23" max="23" width="2" style="28" customWidth="1"/>
    <col min="24" max="24" width="6.5546875" style="28" customWidth="1"/>
    <col min="25" max="25" width="10.88671875" style="28" customWidth="1"/>
    <col min="26" max="26" width="1.44140625" style="28" customWidth="1"/>
    <col min="27" max="27" width="7" style="28" customWidth="1"/>
    <col min="28" max="28" width="8" style="28" customWidth="1"/>
    <col min="29" max="29" width="7.44140625" style="28" customWidth="1"/>
    <col min="30" max="30" width="4.44140625" style="28" hidden="1" customWidth="1"/>
    <col min="31" max="31" width="5.109375" style="28" hidden="1" customWidth="1"/>
    <col min="32" max="32" width="5.44140625" style="28" hidden="1" customWidth="1"/>
    <col min="33" max="33" width="2.109375" style="28" bestFit="1" customWidth="1"/>
    <col min="34" max="34" width="8.5546875" style="28" customWidth="1"/>
    <col min="35" max="35" width="12" style="28" customWidth="1"/>
    <col min="36" max="16384" width="9.109375" style="28"/>
  </cols>
  <sheetData>
    <row r="1" spans="1:36" s="45" customFormat="1" ht="21" x14ac:dyDescent="0.4">
      <c r="A1" s="80" t="s">
        <v>17</v>
      </c>
      <c r="B1" s="100" t="s">
        <v>53</v>
      </c>
      <c r="C1" s="100"/>
      <c r="D1" s="100"/>
      <c r="E1" s="100"/>
      <c r="F1" s="100"/>
      <c r="G1" s="100"/>
      <c r="H1" s="100"/>
      <c r="I1" s="100"/>
      <c r="J1" s="100"/>
      <c r="K1" s="100"/>
      <c r="L1" s="100"/>
      <c r="M1" s="100"/>
      <c r="N1" s="100"/>
      <c r="O1" s="100"/>
      <c r="P1" s="100"/>
      <c r="Q1" s="100"/>
      <c r="R1" s="80" t="s">
        <v>6</v>
      </c>
      <c r="S1" s="103" t="s">
        <v>75</v>
      </c>
      <c r="T1" s="103"/>
      <c r="U1" s="103"/>
      <c r="V1" s="103"/>
      <c r="W1" s="103"/>
      <c r="X1" s="103"/>
      <c r="Y1" s="103"/>
      <c r="Z1" s="81" t="s">
        <v>64</v>
      </c>
      <c r="AA1" s="22"/>
      <c r="AB1" s="22"/>
      <c r="AC1" s="80" t="s">
        <v>18</v>
      </c>
      <c r="AD1" s="80"/>
      <c r="AE1" s="80"/>
      <c r="AF1" s="80"/>
      <c r="AG1" s="96" t="s">
        <v>55</v>
      </c>
      <c r="AH1" s="96"/>
      <c r="AI1" s="96"/>
    </row>
    <row r="2" spans="1:36" ht="22.8" hidden="1" x14ac:dyDescent="0.4">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4">
      <c r="A3" s="37" t="s">
        <v>65</v>
      </c>
      <c r="D3" s="29"/>
      <c r="H3" s="38"/>
      <c r="O3" s="28"/>
      <c r="Q3" s="37" t="s">
        <v>66</v>
      </c>
      <c r="R3" s="49"/>
      <c r="S3" s="42"/>
      <c r="T3" s="57"/>
      <c r="U3" s="57"/>
      <c r="V3" s="57"/>
      <c r="W3" s="75"/>
      <c r="X3" s="75"/>
      <c r="Y3" s="75"/>
      <c r="Z3" s="22"/>
      <c r="AA3" s="46" t="s">
        <v>67</v>
      </c>
      <c r="AB3" s="22"/>
      <c r="AC3" s="22"/>
      <c r="AD3" s="22"/>
      <c r="AE3" s="22"/>
      <c r="AF3" s="22"/>
      <c r="AG3" s="22"/>
      <c r="AH3" s="39"/>
      <c r="AI3" s="57" t="s">
        <v>80</v>
      </c>
      <c r="AJ3" s="39"/>
    </row>
    <row r="4" spans="1:36" ht="9" customHeight="1" x14ac:dyDescent="0.25">
      <c r="A4" s="29"/>
      <c r="B4" s="29"/>
      <c r="C4" s="29"/>
      <c r="D4" s="29"/>
      <c r="I4" s="29"/>
      <c r="J4" s="29"/>
      <c r="K4" s="29"/>
      <c r="L4" s="29"/>
      <c r="M4" s="29"/>
      <c r="N4" s="29"/>
      <c r="P4" s="29"/>
      <c r="Q4" s="37"/>
      <c r="R4" s="37"/>
      <c r="S4" s="37"/>
      <c r="T4" s="37"/>
      <c r="U4" s="37"/>
      <c r="V4" s="37"/>
      <c r="W4" s="37"/>
      <c r="X4" s="37"/>
      <c r="Y4" s="37"/>
      <c r="Z4" s="29"/>
      <c r="AA4" s="29"/>
      <c r="AB4" s="29"/>
      <c r="AC4" s="29"/>
      <c r="AD4" s="29"/>
      <c r="AE4" s="29"/>
      <c r="AF4" s="29"/>
      <c r="AG4" s="29"/>
      <c r="AH4" s="29"/>
      <c r="AI4" s="29"/>
    </row>
    <row r="5" spans="1:36" ht="11.25" customHeight="1" x14ac:dyDescent="0.25">
      <c r="A5" s="30" t="s">
        <v>19</v>
      </c>
      <c r="B5" s="30"/>
      <c r="C5" s="30" t="s">
        <v>20</v>
      </c>
      <c r="D5" s="30"/>
      <c r="E5" s="40" t="s">
        <v>21</v>
      </c>
      <c r="F5" s="40" t="s">
        <v>22</v>
      </c>
      <c r="G5" s="40" t="s">
        <v>23</v>
      </c>
      <c r="H5" s="40"/>
      <c r="I5" s="29"/>
      <c r="J5" s="30" t="s">
        <v>24</v>
      </c>
      <c r="K5" s="30"/>
      <c r="L5" s="30"/>
      <c r="M5" s="29"/>
      <c r="N5" s="29"/>
      <c r="P5" s="29"/>
      <c r="Q5" s="30" t="s">
        <v>19</v>
      </c>
      <c r="R5" s="30"/>
      <c r="S5" s="30" t="s">
        <v>20</v>
      </c>
      <c r="T5" s="40" t="s">
        <v>21</v>
      </c>
      <c r="U5" s="40" t="s">
        <v>22</v>
      </c>
      <c r="V5" s="40" t="s">
        <v>23</v>
      </c>
      <c r="W5" s="29"/>
      <c r="X5" s="30" t="s">
        <v>24</v>
      </c>
      <c r="Y5" s="29"/>
      <c r="Z5" s="29"/>
      <c r="AA5" s="30" t="s">
        <v>19</v>
      </c>
      <c r="AB5" s="30"/>
      <c r="AC5" s="30" t="s">
        <v>20</v>
      </c>
      <c r="AD5" s="40" t="s">
        <v>21</v>
      </c>
      <c r="AE5" s="40" t="s">
        <v>22</v>
      </c>
      <c r="AF5" s="40" t="s">
        <v>23</v>
      </c>
      <c r="AG5" s="29"/>
      <c r="AH5" s="30" t="s">
        <v>24</v>
      </c>
      <c r="AI5" s="29"/>
    </row>
    <row r="6" spans="1:36" ht="8.25" customHeight="1" x14ac:dyDescent="0.2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ht="13.5" customHeight="1" x14ac:dyDescent="0.3">
      <c r="A7" s="22" t="s">
        <v>25</v>
      </c>
      <c r="B7" s="83">
        <v>1113</v>
      </c>
      <c r="C7" s="101"/>
      <c r="D7" s="102"/>
      <c r="E7" s="31">
        <f t="shared" ref="E7:E20" si="0">IF(H7&lt;&gt;"",H7,3)*IF(C7="A",4,IF(C7="B",3,IF(C7="C",2,IF(C7="D",1,IF(AND(C7&gt;=0,C7&lt;=4,ISNUMBER(C7)),C7,0)))))</f>
        <v>0</v>
      </c>
      <c r="F7" s="31" t="str">
        <f t="shared" ref="F7:F20" si="1">IF(OR(C7="A",C7="B",C7="C",C7="D",C7="F",AND(C7&gt;=0,C7&lt;=4,ISNUMBER(C7))),IF(H7&lt;&gt;"",H7,3),"")</f>
        <v/>
      </c>
      <c r="G7" s="31" t="str">
        <f t="shared" ref="G7:G20" si="2">IF(OR(C7="A",C7="B",C7="C",C7="D",C7="P",AND(C7&gt;=0,C7&lt;=4,ISNUMBER(C7))),IF(H7&lt;&gt;"",H7,3),"")</f>
        <v/>
      </c>
      <c r="H7" s="32"/>
      <c r="I7" s="97"/>
      <c r="J7" s="99"/>
      <c r="K7" s="99"/>
      <c r="L7" s="99"/>
      <c r="M7" s="29"/>
      <c r="N7" s="29"/>
      <c r="P7" s="29"/>
      <c r="Q7" s="22" t="s">
        <v>81</v>
      </c>
      <c r="R7" s="72">
        <v>1111</v>
      </c>
      <c r="S7" s="89"/>
      <c r="T7" s="31">
        <f>IF(W7&lt;&gt;"",W7,3)*IF(S7="A",4,IF(S7="B",3,IF(S7="C",2,IF(S7="D",1,IF(AND(S7&gt;=0,S7&lt;=4,ISNUMBER(S7)),S7,0)))))</f>
        <v>0</v>
      </c>
      <c r="U7" s="31" t="str">
        <f>IF(OR(S7="A",S7="B",S7="C",S7="D",S7="F",AND(S7&gt;=0,S7&lt;=4,ISNUMBER(S7))),IF(W7&lt;&gt;"",W7,3),"")</f>
        <v/>
      </c>
      <c r="V7" s="31" t="str">
        <f>IF(OR(S7="A",S7="B",S7="C",S7="D",S7="P",AND(S7&gt;=0,S7&lt;=4,ISNUMBER(S7))),IF(W7&lt;&gt;"",W7,3),"")</f>
        <v/>
      </c>
      <c r="W7" s="32">
        <v>1</v>
      </c>
      <c r="X7" s="97"/>
      <c r="Y7" s="99"/>
      <c r="Z7" s="29"/>
      <c r="AA7" s="46" t="s">
        <v>77</v>
      </c>
      <c r="AD7" s="29"/>
      <c r="AE7" s="29"/>
      <c r="AF7" s="29"/>
      <c r="AG7" s="29"/>
      <c r="AH7" s="38"/>
      <c r="AI7" s="74"/>
    </row>
    <row r="8" spans="1:36" x14ac:dyDescent="0.25">
      <c r="A8" s="22" t="s">
        <v>25</v>
      </c>
      <c r="B8" s="83">
        <v>1213</v>
      </c>
      <c r="C8" s="101"/>
      <c r="D8" s="102"/>
      <c r="E8" s="31">
        <f t="shared" ref="E8" si="3">IF(H8&lt;&gt;"",H8,3)*IF(C8="A",4,IF(C8="B",3,IF(C8="C",2,IF(C8="D",1,IF(AND(C8&gt;=0,C8&lt;=4,ISNUMBER(C8)),C8,0)))))</f>
        <v>0</v>
      </c>
      <c r="F8" s="31" t="str">
        <f t="shared" ref="F8" si="4">IF(OR(C8="A",C8="B",C8="C",C8="D",C8="F",AND(C8&gt;=0,C8&lt;=4,ISNUMBER(C8))),IF(H8&lt;&gt;"",H8,3),"")</f>
        <v/>
      </c>
      <c r="G8" s="31" t="str">
        <f t="shared" ref="G8" si="5">IF(OR(C8="A",C8="B",C8="C",C8="D",C8="P",AND(C8&gt;=0,C8&lt;=4,ISNUMBER(C8))),IF(H8&lt;&gt;"",H8,3),"")</f>
        <v/>
      </c>
      <c r="H8" s="32"/>
      <c r="I8" s="97"/>
      <c r="J8" s="99"/>
      <c r="K8" s="99"/>
      <c r="L8" s="99"/>
      <c r="M8" s="29"/>
      <c r="N8" s="29"/>
      <c r="P8" s="29"/>
      <c r="Q8" s="46" t="s">
        <v>33</v>
      </c>
      <c r="R8" s="86">
        <v>1314</v>
      </c>
      <c r="S8" s="90"/>
      <c r="T8" s="31">
        <f t="shared" ref="T8:T17" si="6">IF(W8&lt;&gt;"",W8,3)*IF(S8="A",4,IF(S8="B",3,IF(S8="C",2,IF(S8="D",1,IF(AND(S8&gt;=0,S8&lt;=4,ISNUMBER(S8)),S8,0)))))</f>
        <v>0</v>
      </c>
      <c r="U8" s="31" t="str">
        <f t="shared" ref="U8:U17" si="7">IF(OR(S8="A",S8="B",S8="C",S8="D",S8="F",AND(S8&gt;=0,S8&lt;=4,ISNUMBER(S8))),IF(W8&lt;&gt;"",W8,3),"")</f>
        <v/>
      </c>
      <c r="V8" s="31" t="str">
        <f t="shared" ref="V8:V17" si="8">IF(OR(S8="A",S8="B",S8="C",S8="D",S8="P",AND(S8&gt;=0,S8&lt;=4,ISNUMBER(S8))),IF(W8&lt;&gt;"",W8,3),"")</f>
        <v/>
      </c>
      <c r="W8" s="32">
        <v>4</v>
      </c>
      <c r="X8" s="97"/>
      <c r="Y8" s="99"/>
      <c r="Z8" s="29"/>
      <c r="AA8" s="46" t="s">
        <v>58</v>
      </c>
      <c r="AB8" s="72">
        <v>3543</v>
      </c>
      <c r="AC8" s="89"/>
      <c r="AD8" s="31">
        <f t="shared" ref="AD8" si="9">IF(AG8&lt;&gt;"",AG8,3)*IF(AC8="A",4,IF(AC8="B",3,IF(AC8="C",2,IF(AC8="D",1,IF(AND(AC8&gt;=0,AC8&lt;=4,ISNUMBER(AC8)),AC8,0)))))</f>
        <v>0</v>
      </c>
      <c r="AE8" s="31" t="str">
        <f t="shared" ref="AE8" si="10">IF(OR(AC8="A",AC8="B",AC8="C",AC8="D",AC8="F",AND(AC8&gt;=0,AC8&lt;=4,ISNUMBER(AC8))),IF(AG8&lt;&gt;"",AG8,3),"")</f>
        <v/>
      </c>
      <c r="AF8" s="31" t="str">
        <f t="shared" ref="AF8" si="11">IF(OR(AC8="A",AC8="B",AC8="C",AC8="D",AC8="P",AND(AC8&gt;=0,AC8&lt;=4,ISNUMBER(AC8))),IF(AG8&lt;&gt;"",AG8,3),"")</f>
        <v/>
      </c>
      <c r="AG8" s="32"/>
      <c r="AH8" s="97"/>
      <c r="AI8" s="98"/>
    </row>
    <row r="9" spans="1:36" x14ac:dyDescent="0.25">
      <c r="A9" s="22" t="s">
        <v>26</v>
      </c>
      <c r="B9" s="86">
        <v>1103</v>
      </c>
      <c r="C9" s="101"/>
      <c r="D9" s="102"/>
      <c r="E9" s="31">
        <f t="shared" si="0"/>
        <v>0</v>
      </c>
      <c r="F9" s="31" t="str">
        <f t="shared" si="1"/>
        <v/>
      </c>
      <c r="G9" s="31" t="str">
        <f t="shared" si="2"/>
        <v/>
      </c>
      <c r="H9" s="31"/>
      <c r="I9" s="97"/>
      <c r="J9" s="99"/>
      <c r="K9" s="99"/>
      <c r="L9" s="99"/>
      <c r="M9" s="29"/>
      <c r="N9" s="29"/>
      <c r="P9" s="29"/>
      <c r="Q9" s="48" t="s">
        <v>49</v>
      </c>
      <c r="R9" s="86">
        <v>2124</v>
      </c>
      <c r="S9" s="90"/>
      <c r="T9" s="31">
        <f t="shared" si="6"/>
        <v>0</v>
      </c>
      <c r="U9" s="31" t="str">
        <f t="shared" si="7"/>
        <v/>
      </c>
      <c r="V9" s="31" t="str">
        <f t="shared" si="8"/>
        <v/>
      </c>
      <c r="W9" s="31">
        <v>4</v>
      </c>
      <c r="X9" s="97"/>
      <c r="Y9" s="99"/>
      <c r="Z9" s="29"/>
      <c r="AA9" s="46" t="s">
        <v>33</v>
      </c>
      <c r="AB9" s="83">
        <v>1225</v>
      </c>
      <c r="AC9" s="90"/>
      <c r="AD9" s="31">
        <f t="shared" ref="AD9:AD19" si="12">IF(AG9&lt;&gt;"",AG9,3)*IF(AC9="A",4,IF(AC9="B",3,IF(AC9="C",2,IF(AC9="D",1,IF(AND(AC9&gt;=0,AC9&lt;=4,ISNUMBER(AC9)),AC9,0)))))</f>
        <v>0</v>
      </c>
      <c r="AE9" s="31" t="str">
        <f t="shared" ref="AE9:AE19" si="13">IF(OR(AC9="A",AC9="B",AC9="C",AC9="D",AC9="F",AND(AC9&gt;=0,AC9&lt;=4,ISNUMBER(AC9))),IF(AG9&lt;&gt;"",AG9,3),"")</f>
        <v/>
      </c>
      <c r="AF9" s="31" t="str">
        <f t="shared" ref="AF9:AF19" si="14">IF(OR(AC9="A",AC9="B",AC9="C",AC9="D",AC9="P",AND(AC9&gt;=0,AC9&lt;=4,ISNUMBER(AC9))),IF(AG9&lt;&gt;"",AG9,3),"")</f>
        <v/>
      </c>
      <c r="AG9" s="31">
        <v>5</v>
      </c>
      <c r="AH9" s="97"/>
      <c r="AI9" s="98"/>
    </row>
    <row r="10" spans="1:36" x14ac:dyDescent="0.25">
      <c r="A10" s="22" t="s">
        <v>27</v>
      </c>
      <c r="B10" s="84">
        <v>1113</v>
      </c>
      <c r="C10" s="101"/>
      <c r="D10" s="102"/>
      <c r="E10" s="31">
        <f t="shared" si="0"/>
        <v>0</v>
      </c>
      <c r="F10" s="31" t="str">
        <f t="shared" si="1"/>
        <v/>
      </c>
      <c r="G10" s="31" t="str">
        <f t="shared" si="2"/>
        <v/>
      </c>
      <c r="H10" s="31"/>
      <c r="I10" s="97"/>
      <c r="J10" s="99"/>
      <c r="K10" s="99"/>
      <c r="L10" s="99"/>
      <c r="M10" s="29"/>
      <c r="N10" s="29"/>
      <c r="P10" s="29"/>
      <c r="Q10" s="46" t="s">
        <v>61</v>
      </c>
      <c r="R10" s="84">
        <v>1404</v>
      </c>
      <c r="S10" s="90"/>
      <c r="T10" s="31">
        <f t="shared" si="6"/>
        <v>0</v>
      </c>
      <c r="U10" s="31" t="str">
        <f t="shared" si="7"/>
        <v/>
      </c>
      <c r="V10" s="31" t="str">
        <f t="shared" si="8"/>
        <v/>
      </c>
      <c r="W10" s="31">
        <v>4</v>
      </c>
      <c r="X10" s="97"/>
      <c r="Y10" s="99"/>
      <c r="Z10" s="29"/>
      <c r="AA10" s="46" t="s">
        <v>48</v>
      </c>
      <c r="AB10" s="83">
        <v>3063</v>
      </c>
      <c r="AC10" s="90"/>
      <c r="AD10" s="31">
        <f t="shared" ref="AD10" si="15">IF(AG10&lt;&gt;"",AG10,3)*IF(AC10="A",4,IF(AC10="B",3,IF(AC10="C",2,IF(AC10="D",1,IF(AND(AC10&gt;=0,AC10&lt;=4,ISNUMBER(AC10)),AC10,0)))))</f>
        <v>0</v>
      </c>
      <c r="AE10" s="31" t="str">
        <f t="shared" ref="AE10" si="16">IF(OR(AC10="A",AC10="B",AC10="C",AC10="D",AC10="F",AND(AC10&gt;=0,AC10&lt;=4,ISNUMBER(AC10))),IF(AG10&lt;&gt;"",AG10,3),"")</f>
        <v/>
      </c>
      <c r="AF10" s="31" t="str">
        <f t="shared" ref="AF10" si="17">IF(OR(AC10="A",AC10="B",AC10="C",AC10="D",AC10="P",AND(AC10&gt;=0,AC10&lt;=4,ISNUMBER(AC10))),IF(AG10&lt;&gt;"",AG10,3),"")</f>
        <v/>
      </c>
      <c r="AG10" s="31"/>
      <c r="AH10" s="87"/>
      <c r="AI10" s="88"/>
    </row>
    <row r="11" spans="1:36" x14ac:dyDescent="0.25">
      <c r="A11" s="22" t="s">
        <v>29</v>
      </c>
      <c r="B11" s="84">
        <v>1513</v>
      </c>
      <c r="C11" s="104"/>
      <c r="D11" s="105"/>
      <c r="E11" s="31">
        <f t="shared" si="0"/>
        <v>0</v>
      </c>
      <c r="F11" s="31" t="str">
        <f t="shared" si="1"/>
        <v/>
      </c>
      <c r="G11" s="31" t="str">
        <f t="shared" si="2"/>
        <v/>
      </c>
      <c r="H11" s="31"/>
      <c r="I11" s="97"/>
      <c r="J11" s="99"/>
      <c r="K11" s="99"/>
      <c r="L11" s="99"/>
      <c r="M11" s="29"/>
      <c r="N11" s="29"/>
      <c r="P11" s="29"/>
      <c r="Q11" s="48" t="s">
        <v>32</v>
      </c>
      <c r="R11" s="86">
        <v>1604</v>
      </c>
      <c r="S11" s="90"/>
      <c r="T11" s="31">
        <f t="shared" si="6"/>
        <v>0</v>
      </c>
      <c r="U11" s="31" t="str">
        <f t="shared" si="7"/>
        <v/>
      </c>
      <c r="V11" s="31" t="str">
        <f t="shared" si="8"/>
        <v/>
      </c>
      <c r="W11" s="31">
        <v>4</v>
      </c>
      <c r="X11" s="97"/>
      <c r="Y11" s="99"/>
      <c r="Z11" s="29"/>
      <c r="AA11" s="46" t="s">
        <v>48</v>
      </c>
      <c r="AB11" s="72">
        <v>3613</v>
      </c>
      <c r="AC11" s="90"/>
      <c r="AD11" s="31">
        <f t="shared" si="12"/>
        <v>0</v>
      </c>
      <c r="AE11" s="31" t="str">
        <f t="shared" si="13"/>
        <v/>
      </c>
      <c r="AF11" s="31" t="str">
        <f t="shared" si="14"/>
        <v/>
      </c>
      <c r="AG11" s="31"/>
      <c r="AH11" s="97"/>
      <c r="AI11" s="98"/>
    </row>
    <row r="12" spans="1:36" x14ac:dyDescent="0.25">
      <c r="A12" s="22" t="s">
        <v>30</v>
      </c>
      <c r="B12" s="84">
        <v>2013</v>
      </c>
      <c r="C12" s="104"/>
      <c r="D12" s="105"/>
      <c r="E12" s="31">
        <f t="shared" si="0"/>
        <v>0</v>
      </c>
      <c r="F12" s="31" t="str">
        <f t="shared" si="1"/>
        <v/>
      </c>
      <c r="G12" s="31" t="str">
        <f t="shared" si="2"/>
        <v/>
      </c>
      <c r="H12" s="32"/>
      <c r="I12" s="97"/>
      <c r="J12" s="99"/>
      <c r="K12" s="99"/>
      <c r="L12" s="99"/>
      <c r="P12" s="29"/>
      <c r="Q12" s="48" t="s">
        <v>47</v>
      </c>
      <c r="R12" s="86">
        <v>3103</v>
      </c>
      <c r="S12" s="90"/>
      <c r="T12" s="31">
        <f t="shared" si="6"/>
        <v>0</v>
      </c>
      <c r="U12" s="31" t="str">
        <f t="shared" si="7"/>
        <v/>
      </c>
      <c r="V12" s="31" t="str">
        <f t="shared" si="8"/>
        <v/>
      </c>
      <c r="W12" s="31"/>
      <c r="X12" s="97"/>
      <c r="Y12" s="99"/>
      <c r="Z12" s="29"/>
      <c r="AA12" s="46" t="s">
        <v>48</v>
      </c>
      <c r="AB12" s="72">
        <v>4023</v>
      </c>
      <c r="AC12" s="90"/>
      <c r="AD12" s="31">
        <f t="shared" si="12"/>
        <v>0</v>
      </c>
      <c r="AE12" s="31" t="str">
        <f t="shared" si="13"/>
        <v/>
      </c>
      <c r="AF12" s="31" t="str">
        <f t="shared" si="14"/>
        <v/>
      </c>
      <c r="AG12" s="31"/>
      <c r="AH12" s="97"/>
      <c r="AI12" s="98"/>
    </row>
    <row r="13" spans="1:36" x14ac:dyDescent="0.25">
      <c r="A13" s="32" t="s">
        <v>31</v>
      </c>
      <c r="B13" s="85"/>
      <c r="C13" s="101"/>
      <c r="D13" s="102"/>
      <c r="E13" s="31">
        <f t="shared" si="0"/>
        <v>0</v>
      </c>
      <c r="F13" s="31" t="str">
        <f t="shared" si="1"/>
        <v/>
      </c>
      <c r="G13" s="31" t="str">
        <f t="shared" si="2"/>
        <v/>
      </c>
      <c r="H13" s="32"/>
      <c r="I13" s="97"/>
      <c r="J13" s="99"/>
      <c r="K13" s="99"/>
      <c r="L13" s="99"/>
      <c r="M13" s="29"/>
      <c r="N13" s="29"/>
      <c r="P13" s="29"/>
      <c r="Q13" s="48" t="s">
        <v>76</v>
      </c>
      <c r="R13" s="86">
        <v>2713</v>
      </c>
      <c r="S13" s="90"/>
      <c r="T13" s="31">
        <f t="shared" si="6"/>
        <v>0</v>
      </c>
      <c r="U13" s="31" t="str">
        <f t="shared" si="7"/>
        <v/>
      </c>
      <c r="V13" s="31" t="str">
        <f t="shared" si="8"/>
        <v/>
      </c>
      <c r="W13" s="31"/>
      <c r="X13" s="97"/>
      <c r="Y13" s="99"/>
      <c r="Z13" s="29"/>
      <c r="AA13" s="46" t="s">
        <v>48</v>
      </c>
      <c r="AB13" s="72">
        <v>4033</v>
      </c>
      <c r="AC13" s="90"/>
      <c r="AD13" s="31">
        <f t="shared" si="12"/>
        <v>0</v>
      </c>
      <c r="AE13" s="31" t="str">
        <f t="shared" si="13"/>
        <v/>
      </c>
      <c r="AF13" s="31" t="str">
        <f t="shared" si="14"/>
        <v/>
      </c>
      <c r="AG13" s="31"/>
      <c r="AH13" s="97"/>
      <c r="AI13" s="98"/>
    </row>
    <row r="14" spans="1:36" x14ac:dyDescent="0.25">
      <c r="A14" s="32" t="s">
        <v>31</v>
      </c>
      <c r="B14" s="85"/>
      <c r="C14" s="101"/>
      <c r="D14" s="102"/>
      <c r="E14" s="31">
        <f t="shared" si="0"/>
        <v>0</v>
      </c>
      <c r="F14" s="31" t="str">
        <f t="shared" si="1"/>
        <v/>
      </c>
      <c r="G14" s="31" t="str">
        <f t="shared" si="2"/>
        <v/>
      </c>
      <c r="H14" s="32"/>
      <c r="I14" s="97"/>
      <c r="J14" s="99"/>
      <c r="K14" s="99"/>
      <c r="L14" s="99"/>
      <c r="M14" s="29"/>
      <c r="N14" s="29"/>
      <c r="P14" s="29"/>
      <c r="Q14" s="46" t="s">
        <v>48</v>
      </c>
      <c r="R14" s="84">
        <v>1012</v>
      </c>
      <c r="S14" s="90"/>
      <c r="T14" s="31">
        <f t="shared" si="6"/>
        <v>0</v>
      </c>
      <c r="U14" s="31" t="str">
        <f t="shared" si="7"/>
        <v/>
      </c>
      <c r="V14" s="31" t="str">
        <f t="shared" si="8"/>
        <v/>
      </c>
      <c r="W14" s="31">
        <v>2</v>
      </c>
      <c r="X14" s="97"/>
      <c r="Y14" s="99"/>
      <c r="Z14" s="42"/>
      <c r="AA14" s="46" t="s">
        <v>48</v>
      </c>
      <c r="AB14" s="72">
        <v>4443</v>
      </c>
      <c r="AC14" s="90"/>
      <c r="AD14" s="31">
        <f t="shared" si="12"/>
        <v>0</v>
      </c>
      <c r="AE14" s="31" t="str">
        <f t="shared" si="13"/>
        <v/>
      </c>
      <c r="AF14" s="31" t="str">
        <f t="shared" si="14"/>
        <v/>
      </c>
      <c r="AG14" s="31"/>
      <c r="AH14" s="97"/>
      <c r="AI14" s="98"/>
    </row>
    <row r="15" spans="1:36" x14ac:dyDescent="0.25">
      <c r="A15" s="51" t="s">
        <v>56</v>
      </c>
      <c r="B15" s="85"/>
      <c r="C15" s="101"/>
      <c r="D15" s="102"/>
      <c r="E15" s="31">
        <f t="shared" ref="E15" si="18">IF(H15&lt;&gt;"",H15,3)*IF(C15="A",4,IF(C15="B",3,IF(C15="C",2,IF(C15="D",1,IF(AND(C15&gt;=0,C15&lt;=4,ISNUMBER(C15)),C15,0)))))</f>
        <v>0</v>
      </c>
      <c r="F15" s="31" t="str">
        <f t="shared" ref="F15" si="19">IF(OR(C15="A",C15="B",C15="C",C15="D",C15="F",AND(C15&gt;=0,C15&lt;=4,ISNUMBER(C15))),IF(H15&lt;&gt;"",H15,3),"")</f>
        <v/>
      </c>
      <c r="G15" s="31" t="str">
        <f t="shared" ref="G15" si="20">IF(OR(C15="A",C15="B",C15="C",C15="D",C15="P",AND(C15&gt;=0,C15&lt;=4,ISNUMBER(C15))),IF(H15&lt;&gt;"",H15,3),"")</f>
        <v/>
      </c>
      <c r="H15" s="31"/>
      <c r="I15" s="97"/>
      <c r="J15" s="99"/>
      <c r="K15" s="99"/>
      <c r="L15" s="99"/>
      <c r="M15" s="29"/>
      <c r="N15" s="29"/>
      <c r="P15" s="29"/>
      <c r="Q15" s="46" t="s">
        <v>48</v>
      </c>
      <c r="R15" s="84">
        <v>2083</v>
      </c>
      <c r="S15" s="90"/>
      <c r="T15" s="31">
        <f t="shared" si="6"/>
        <v>0</v>
      </c>
      <c r="U15" s="31" t="str">
        <f t="shared" si="7"/>
        <v/>
      </c>
      <c r="V15" s="31" t="str">
        <f t="shared" si="8"/>
        <v/>
      </c>
      <c r="W15" s="32"/>
      <c r="X15" s="97"/>
      <c r="Y15" s="99"/>
      <c r="Z15" s="29"/>
      <c r="AA15" s="46" t="s">
        <v>48</v>
      </c>
      <c r="AB15" s="72">
        <v>4603</v>
      </c>
      <c r="AC15" s="90"/>
      <c r="AD15" s="31">
        <f t="shared" si="12"/>
        <v>0</v>
      </c>
      <c r="AE15" s="31" t="str">
        <f t="shared" si="13"/>
        <v/>
      </c>
      <c r="AF15" s="31" t="str">
        <f t="shared" si="14"/>
        <v/>
      </c>
      <c r="AG15" s="31"/>
      <c r="AH15" s="97"/>
      <c r="AI15" s="98"/>
    </row>
    <row r="16" spans="1:36" x14ac:dyDescent="0.25">
      <c r="A16" s="46" t="s">
        <v>32</v>
      </c>
      <c r="B16" s="86">
        <v>1113</v>
      </c>
      <c r="C16" s="101"/>
      <c r="D16" s="102"/>
      <c r="E16" s="31">
        <f t="shared" si="0"/>
        <v>0</v>
      </c>
      <c r="F16" s="31" t="str">
        <f t="shared" si="1"/>
        <v/>
      </c>
      <c r="G16" s="31" t="str">
        <f t="shared" si="2"/>
        <v/>
      </c>
      <c r="H16" s="31"/>
      <c r="I16" s="97"/>
      <c r="J16" s="99"/>
      <c r="K16" s="99"/>
      <c r="L16" s="99"/>
      <c r="M16" s="29"/>
      <c r="N16" s="29"/>
      <c r="P16" s="42"/>
      <c r="Q16" s="46" t="s">
        <v>48</v>
      </c>
      <c r="R16" s="84">
        <v>3012</v>
      </c>
      <c r="S16" s="90"/>
      <c r="T16" s="31">
        <f t="shared" si="6"/>
        <v>0</v>
      </c>
      <c r="U16" s="31" t="str">
        <f t="shared" si="7"/>
        <v/>
      </c>
      <c r="V16" s="31" t="str">
        <f t="shared" si="8"/>
        <v/>
      </c>
      <c r="W16" s="32">
        <v>2</v>
      </c>
      <c r="X16" s="97"/>
      <c r="Y16" s="99"/>
      <c r="Z16" s="29"/>
      <c r="AA16" s="46" t="s">
        <v>48</v>
      </c>
      <c r="AB16" s="72">
        <v>4613</v>
      </c>
      <c r="AC16" s="90"/>
      <c r="AD16" s="31">
        <f t="shared" si="12"/>
        <v>0</v>
      </c>
      <c r="AE16" s="31" t="str">
        <f t="shared" si="13"/>
        <v/>
      </c>
      <c r="AF16" s="31" t="str">
        <f t="shared" si="14"/>
        <v/>
      </c>
      <c r="AG16" s="31"/>
      <c r="AH16" s="97"/>
      <c r="AI16" s="98"/>
    </row>
    <row r="17" spans="1:36" x14ac:dyDescent="0.25">
      <c r="A17" s="46" t="s">
        <v>32</v>
      </c>
      <c r="B17" s="86">
        <v>1111</v>
      </c>
      <c r="C17" s="101"/>
      <c r="D17" s="102"/>
      <c r="E17" s="31">
        <f t="shared" ref="E17" si="21">IF(H17&lt;&gt;"",H17,3)*IF(C17="A",4,IF(C17="B",3,IF(C17="C",2,IF(C17="D",1,IF(AND(C17&gt;=0,C17&lt;=4,ISNUMBER(C17)),C17,0)))))</f>
        <v>0</v>
      </c>
      <c r="F17" s="31" t="str">
        <f t="shared" ref="F17" si="22">IF(OR(C17="A",C17="B",C17="C",C17="D",C17="F",AND(C17&gt;=0,C17&lt;=4,ISNUMBER(C17))),IF(H17&lt;&gt;"",H17,3),"")</f>
        <v/>
      </c>
      <c r="G17" s="31" t="str">
        <f t="shared" ref="G17" si="23">IF(OR(C17="A",C17="B",C17="C",C17="D",C17="P",AND(C17&gt;=0,C17&lt;=4,ISNUMBER(C17))),IF(H17&lt;&gt;"",H17,3),"")</f>
        <v/>
      </c>
      <c r="H17" s="31">
        <v>1</v>
      </c>
      <c r="I17" s="97"/>
      <c r="J17" s="99"/>
      <c r="K17" s="99"/>
      <c r="L17" s="99"/>
      <c r="M17" s="29"/>
      <c r="N17" s="29"/>
      <c r="P17" s="29"/>
      <c r="Q17" s="48" t="s">
        <v>48</v>
      </c>
      <c r="R17" s="86">
        <v>3013</v>
      </c>
      <c r="S17" s="90"/>
      <c r="T17" s="31">
        <f t="shared" si="6"/>
        <v>0</v>
      </c>
      <c r="U17" s="31" t="str">
        <f t="shared" si="7"/>
        <v/>
      </c>
      <c r="V17" s="31" t="str">
        <f t="shared" si="8"/>
        <v/>
      </c>
      <c r="W17" s="32"/>
      <c r="X17" s="97"/>
      <c r="Y17" s="99"/>
      <c r="Z17" s="29"/>
      <c r="AA17" s="46" t="s">
        <v>48</v>
      </c>
      <c r="AB17" s="72">
        <v>4783</v>
      </c>
      <c r="AC17" s="90"/>
      <c r="AD17" s="31">
        <f t="shared" si="12"/>
        <v>0</v>
      </c>
      <c r="AE17" s="31" t="str">
        <f t="shared" si="13"/>
        <v/>
      </c>
      <c r="AF17" s="31" t="str">
        <f t="shared" si="14"/>
        <v/>
      </c>
      <c r="AG17" s="31"/>
      <c r="AH17" s="97"/>
      <c r="AI17" s="98"/>
    </row>
    <row r="18" spans="1:36" x14ac:dyDescent="0.25">
      <c r="A18" s="22" t="s">
        <v>28</v>
      </c>
      <c r="B18" s="84">
        <v>1113</v>
      </c>
      <c r="C18" s="101"/>
      <c r="D18" s="102"/>
      <c r="E18" s="31">
        <f t="shared" si="0"/>
        <v>0</v>
      </c>
      <c r="F18" s="31" t="str">
        <f t="shared" si="1"/>
        <v/>
      </c>
      <c r="G18" s="31" t="str">
        <f t="shared" si="2"/>
        <v/>
      </c>
      <c r="H18" s="31"/>
      <c r="I18" s="97"/>
      <c r="J18" s="99"/>
      <c r="K18" s="99"/>
      <c r="L18" s="99"/>
      <c r="M18" s="29"/>
      <c r="N18" s="29"/>
      <c r="P18" s="29"/>
      <c r="Q18" s="48" t="s">
        <v>48</v>
      </c>
      <c r="R18" s="86">
        <v>3503</v>
      </c>
      <c r="S18" s="90"/>
      <c r="T18" s="31">
        <f t="shared" ref="T18:T20" si="24">IF(W18&lt;&gt;"",W18,3)*IF(S18="A",4,IF(S18="B",3,IF(S18="C",2,IF(S18="D",1,IF(AND(S18&gt;=0,S18&lt;=4,ISNUMBER(S18)),S18,0)))))</f>
        <v>0</v>
      </c>
      <c r="U18" s="31" t="str">
        <f t="shared" ref="U18:U20" si="25">IF(OR(S18="A",S18="B",S18="C",S18="D",S18="F",AND(S18&gt;=0,S18&lt;=4,ISNUMBER(S18))),IF(W18&lt;&gt;"",W18,3),"")</f>
        <v/>
      </c>
      <c r="V18" s="31" t="str">
        <f t="shared" ref="V18:V20" si="26">IF(OR(S18="A",S18="B",S18="C",S18="D",S18="P",AND(S18&gt;=0,S18&lt;=4,ISNUMBER(S18))),IF(W18&lt;&gt;"",W18,3),"")</f>
        <v/>
      </c>
      <c r="W18" s="32"/>
      <c r="X18" s="97"/>
      <c r="Y18" s="99"/>
      <c r="Z18" s="29"/>
      <c r="AA18" s="46" t="s">
        <v>61</v>
      </c>
      <c r="AB18" s="72">
        <v>4005</v>
      </c>
      <c r="AC18" s="90"/>
      <c r="AD18" s="31">
        <f t="shared" si="12"/>
        <v>0</v>
      </c>
      <c r="AE18" s="31" t="str">
        <f t="shared" si="13"/>
        <v/>
      </c>
      <c r="AF18" s="31" t="str">
        <f t="shared" si="14"/>
        <v/>
      </c>
      <c r="AG18" s="31">
        <v>5</v>
      </c>
      <c r="AH18" s="97"/>
      <c r="AI18" s="98"/>
    </row>
    <row r="19" spans="1:36" x14ac:dyDescent="0.25">
      <c r="A19" s="51" t="s">
        <v>57</v>
      </c>
      <c r="B19" s="85"/>
      <c r="C19" s="101"/>
      <c r="D19" s="102"/>
      <c r="E19" s="31">
        <f t="shared" si="0"/>
        <v>0</v>
      </c>
      <c r="F19" s="31" t="str">
        <f t="shared" si="1"/>
        <v/>
      </c>
      <c r="G19" s="31" t="str">
        <f t="shared" si="2"/>
        <v/>
      </c>
      <c r="H19" s="31"/>
      <c r="I19" s="97"/>
      <c r="J19" s="99"/>
      <c r="K19" s="99"/>
      <c r="L19" s="99"/>
      <c r="M19" s="29"/>
      <c r="N19" s="29"/>
      <c r="P19" s="29"/>
      <c r="Q19" s="48" t="s">
        <v>48</v>
      </c>
      <c r="R19" s="86">
        <v>4001</v>
      </c>
      <c r="S19" s="90"/>
      <c r="T19" s="31">
        <f t="shared" si="24"/>
        <v>0</v>
      </c>
      <c r="U19" s="31" t="str">
        <f t="shared" si="25"/>
        <v/>
      </c>
      <c r="V19" s="31" t="str">
        <f t="shared" si="26"/>
        <v/>
      </c>
      <c r="W19" s="32">
        <v>1</v>
      </c>
      <c r="X19" s="97"/>
      <c r="Y19" s="99"/>
      <c r="Z19" s="29"/>
      <c r="AA19" s="46" t="s">
        <v>49</v>
      </c>
      <c r="AB19" s="72">
        <v>3433</v>
      </c>
      <c r="AC19" s="90"/>
      <c r="AD19" s="31">
        <f t="shared" si="12"/>
        <v>0</v>
      </c>
      <c r="AE19" s="31" t="str">
        <f t="shared" si="13"/>
        <v/>
      </c>
      <c r="AF19" s="31" t="str">
        <f t="shared" si="14"/>
        <v/>
      </c>
      <c r="AG19" s="31"/>
      <c r="AH19" s="97"/>
      <c r="AI19" s="98"/>
    </row>
    <row r="20" spans="1:36" x14ac:dyDescent="0.25">
      <c r="A20" s="51" t="s">
        <v>57</v>
      </c>
      <c r="B20" s="85"/>
      <c r="C20" s="101"/>
      <c r="D20" s="102"/>
      <c r="E20" s="31">
        <f t="shared" si="0"/>
        <v>0</v>
      </c>
      <c r="F20" s="31" t="str">
        <f t="shared" si="1"/>
        <v/>
      </c>
      <c r="G20" s="31" t="str">
        <f t="shared" si="2"/>
        <v/>
      </c>
      <c r="H20" s="32"/>
      <c r="I20" s="97"/>
      <c r="J20" s="99"/>
      <c r="K20" s="99"/>
      <c r="L20" s="99"/>
      <c r="M20" s="29"/>
      <c r="N20" s="29"/>
      <c r="P20" s="29"/>
      <c r="Q20" s="48" t="s">
        <v>48</v>
      </c>
      <c r="R20" s="86">
        <v>4043</v>
      </c>
      <c r="S20" s="90"/>
      <c r="T20" s="31">
        <f t="shared" si="24"/>
        <v>0</v>
      </c>
      <c r="U20" s="31" t="str">
        <f t="shared" si="25"/>
        <v/>
      </c>
      <c r="V20" s="31" t="str">
        <f t="shared" si="26"/>
        <v/>
      </c>
      <c r="W20" s="32"/>
      <c r="X20" s="97"/>
      <c r="Y20" s="99"/>
      <c r="Z20" s="29"/>
      <c r="AA20" s="46"/>
      <c r="AB20" s="73"/>
      <c r="AC20" s="78"/>
      <c r="AD20" s="31"/>
      <c r="AE20" s="31"/>
      <c r="AF20" s="31"/>
      <c r="AG20" s="31"/>
      <c r="AH20" s="110"/>
      <c r="AI20" s="113"/>
    </row>
    <row r="21" spans="1:36" x14ac:dyDescent="0.25">
      <c r="A21" s="46" t="s">
        <v>54</v>
      </c>
      <c r="B21" s="86"/>
      <c r="C21" s="101"/>
      <c r="D21" s="102"/>
      <c r="E21" s="31"/>
      <c r="F21" s="31"/>
      <c r="G21" s="31"/>
      <c r="H21" s="32"/>
      <c r="I21" s="97"/>
      <c r="J21" s="99"/>
      <c r="K21" s="99"/>
      <c r="L21" s="99"/>
      <c r="M21" s="29"/>
      <c r="N21" s="29"/>
      <c r="P21" s="29"/>
      <c r="Z21" s="29"/>
      <c r="AA21" s="46"/>
      <c r="AB21" s="73"/>
      <c r="AC21" s="52"/>
      <c r="AD21" s="31"/>
      <c r="AE21" s="31"/>
      <c r="AF21" s="31"/>
      <c r="AG21" s="31"/>
      <c r="AH21" s="110"/>
      <c r="AI21" s="111"/>
    </row>
    <row r="22" spans="1:36" x14ac:dyDescent="0.25">
      <c r="A22" s="46" t="s">
        <v>34</v>
      </c>
      <c r="B22" s="86"/>
      <c r="C22" s="101"/>
      <c r="D22" s="102"/>
      <c r="E22" s="31"/>
      <c r="F22" s="31"/>
      <c r="G22" s="31"/>
      <c r="H22" s="31"/>
      <c r="I22" s="97"/>
      <c r="J22" s="99"/>
      <c r="K22" s="99"/>
      <c r="L22" s="99"/>
      <c r="M22" s="29"/>
      <c r="N22" s="29"/>
      <c r="P22" s="29"/>
      <c r="Q22" s="120"/>
      <c r="R22" s="121"/>
      <c r="S22" s="121"/>
      <c r="T22" s="121"/>
      <c r="U22" s="121"/>
      <c r="V22" s="121"/>
      <c r="W22" s="121"/>
      <c r="X22" s="22" t="s">
        <v>35</v>
      </c>
      <c r="Y22" s="29"/>
      <c r="Z22" s="29"/>
      <c r="AA22" s="22"/>
      <c r="AB22" s="73"/>
      <c r="AC22" s="33"/>
      <c r="AD22" s="31"/>
      <c r="AE22" s="31"/>
      <c r="AF22" s="31"/>
      <c r="AG22" s="32"/>
      <c r="AH22" s="112"/>
      <c r="AI22" s="112"/>
    </row>
    <row r="23" spans="1:36" ht="14.1" customHeight="1" x14ac:dyDescent="0.25">
      <c r="A23" s="41"/>
      <c r="B23" s="82"/>
      <c r="C23" s="108"/>
      <c r="D23" s="108"/>
      <c r="E23" s="31"/>
      <c r="F23" s="31"/>
      <c r="G23" s="31"/>
      <c r="H23" s="31"/>
      <c r="I23" s="109"/>
      <c r="J23" s="109"/>
      <c r="K23" s="109"/>
      <c r="L23" s="109"/>
      <c r="M23" s="29"/>
      <c r="N23" s="29"/>
      <c r="P23" s="29"/>
      <c r="Q23" s="34" t="s">
        <v>36</v>
      </c>
      <c r="R23" s="29"/>
      <c r="S23" s="29"/>
      <c r="T23" s="29"/>
      <c r="U23" s="29"/>
      <c r="V23" s="43"/>
      <c r="W23" s="29"/>
      <c r="X23" s="29"/>
      <c r="Y23" s="79"/>
      <c r="Z23" s="29"/>
      <c r="AA23" s="44" t="s">
        <v>78</v>
      </c>
      <c r="AB23" s="45"/>
      <c r="AC23" s="49"/>
      <c r="AD23" s="37"/>
      <c r="AE23" s="37"/>
      <c r="AF23" s="37"/>
      <c r="AG23" s="37"/>
      <c r="AH23" s="50"/>
      <c r="AI23" s="50"/>
    </row>
    <row r="24" spans="1:36" ht="13.8" thickBot="1" x14ac:dyDescent="0.3">
      <c r="A24" s="41"/>
      <c r="B24" s="41"/>
      <c r="C24" s="106"/>
      <c r="D24" s="106"/>
      <c r="E24" s="31"/>
      <c r="F24" s="31"/>
      <c r="G24" s="31"/>
      <c r="H24" s="31"/>
      <c r="I24" s="107"/>
      <c r="J24" s="107"/>
      <c r="K24" s="107"/>
      <c r="L24" s="107"/>
      <c r="M24" s="29"/>
      <c r="N24" s="29"/>
      <c r="P24" s="29"/>
      <c r="Q24" s="122">
        <f>SUM(G7:G20,V7:V20,AF8:AF19,AF35:AF40,G28:G43,O28:O43)</f>
        <v>0</v>
      </c>
      <c r="R24" s="122"/>
      <c r="S24" s="29" t="s">
        <v>37</v>
      </c>
      <c r="T24" s="29"/>
      <c r="U24" s="29"/>
      <c r="V24" s="29"/>
      <c r="W24" s="29"/>
      <c r="X24" s="29"/>
      <c r="Y24" s="29"/>
      <c r="Z24" s="29"/>
      <c r="AA24" s="46"/>
      <c r="AD24" s="29"/>
      <c r="AE24" s="29"/>
      <c r="AF24" s="29"/>
      <c r="AG24" s="29"/>
      <c r="AH24" s="38"/>
      <c r="AI24" s="38"/>
    </row>
    <row r="25" spans="1:36" ht="14.4" thickTop="1" thickBot="1" x14ac:dyDescent="0.3">
      <c r="A25" s="37" t="s">
        <v>79</v>
      </c>
      <c r="B25" s="37"/>
      <c r="C25" s="29"/>
      <c r="D25" s="29"/>
      <c r="I25" s="29"/>
      <c r="J25" s="29"/>
      <c r="K25" s="29"/>
      <c r="L25" s="29"/>
      <c r="M25" s="29"/>
      <c r="N25" s="29"/>
      <c r="P25" s="29"/>
      <c r="Q25" s="123" t="str">
        <f>IF(SUM(F7:F20,U7:U20,AE8:AE19,AE35:AE40,F28:F43,N28:N43)=0,"N/A",ROUNDDOWN(SUM(E7:E20,T7:T20,AD8:AD19,AD35:AD40,E28:E43,M28:M43)/SUM(F7:F20,U7:U20,AE8:AE19,AE35:AE40,F28:F43,N28:N43),2))</f>
        <v>N/A</v>
      </c>
      <c r="R25" s="123"/>
      <c r="S25" s="29" t="s">
        <v>38</v>
      </c>
      <c r="T25" s="29"/>
      <c r="U25" s="29"/>
      <c r="V25" s="29"/>
      <c r="W25" s="29"/>
      <c r="X25" s="29"/>
      <c r="Y25" s="29"/>
      <c r="AA25" s="46"/>
      <c r="AD25" s="29"/>
      <c r="AE25" s="29"/>
      <c r="AF25" s="29"/>
      <c r="AG25" s="29"/>
      <c r="AH25" s="38"/>
      <c r="AI25" s="38"/>
    </row>
    <row r="26" spans="1:36" ht="14.4" thickTop="1" thickBot="1" x14ac:dyDescent="0.3">
      <c r="A26" s="37" t="s">
        <v>40</v>
      </c>
      <c r="B26" s="37"/>
      <c r="C26" s="29"/>
      <c r="D26" s="29"/>
      <c r="I26" s="50" t="s">
        <v>74</v>
      </c>
      <c r="J26" s="47"/>
      <c r="K26" s="47"/>
      <c r="L26" s="47"/>
      <c r="M26" s="29"/>
      <c r="N26" s="29"/>
      <c r="P26" s="29"/>
      <c r="Q26" s="124">
        <f>SUMIF(B7:B20,"&gt;2999",G7:G20)+SUMIF(B28:B43,"&gt;2999",G28:G43)+SUMIF(J28:J43,"&gt;2999",O28:O43)+SUMIF(R7:R20,"&gt;2999",V7:V20)+SUMIF(AB8:AB19,"&gt;2999",AF8:AF19)+SUMIF(AB35:AB40,"&gt;2999",AF35:AF40)</f>
        <v>0</v>
      </c>
      <c r="R26" s="124"/>
      <c r="S26" s="46" t="s">
        <v>62</v>
      </c>
      <c r="T26" s="29"/>
      <c r="U26" s="29"/>
      <c r="V26" s="29"/>
      <c r="W26" s="29"/>
      <c r="X26" s="29"/>
      <c r="Y26" s="29"/>
      <c r="Z26" s="29"/>
      <c r="AA26" s="51"/>
      <c r="AB26" s="54"/>
      <c r="AC26" s="52"/>
      <c r="AD26" s="31"/>
      <c r="AE26" s="31"/>
      <c r="AF26" s="31"/>
      <c r="AG26" s="31"/>
      <c r="AH26" s="110"/>
      <c r="AI26" s="111"/>
    </row>
    <row r="27" spans="1:36" ht="14.4" thickTop="1" thickBot="1" x14ac:dyDescent="0.3">
      <c r="A27" s="29" t="s">
        <v>19</v>
      </c>
      <c r="B27" s="29"/>
      <c r="C27" s="29" t="s">
        <v>42</v>
      </c>
      <c r="D27" s="23" t="s">
        <v>43</v>
      </c>
      <c r="E27" s="40" t="s">
        <v>21</v>
      </c>
      <c r="F27" s="40" t="s">
        <v>22</v>
      </c>
      <c r="G27" s="40" t="s">
        <v>23</v>
      </c>
      <c r="I27" s="29" t="s">
        <v>19</v>
      </c>
      <c r="J27" s="29"/>
      <c r="K27" s="29" t="s">
        <v>42</v>
      </c>
      <c r="L27" s="35" t="s">
        <v>43</v>
      </c>
      <c r="M27" s="40" t="s">
        <v>21</v>
      </c>
      <c r="N27" s="40" t="s">
        <v>22</v>
      </c>
      <c r="O27" s="40" t="s">
        <v>23</v>
      </c>
      <c r="P27" s="29"/>
      <c r="Q27" s="119">
        <f>SUMIF(B7:B20,"&gt;2999",F7:F20)+SUMIF(B28:B43,"&gt;2999",F28:F43)+SUMIF(J28:J43,"&gt;2999",N28:N43)+SUMIF(R7:R20,"&gt;2999",U7:U20)+SUMIF(AB8:AB19,"&gt;2999",AE8:AE19)+SUMIF(AB35:AB40,"&gt;2999",AE35:AE40)</f>
        <v>0</v>
      </c>
      <c r="R27" s="119"/>
      <c r="S27" s="77" t="s">
        <v>63</v>
      </c>
      <c r="W27" s="29"/>
      <c r="X27" s="29"/>
      <c r="Y27" s="29"/>
      <c r="AA27" s="51"/>
      <c r="AB27" s="54"/>
      <c r="AC27" s="52"/>
      <c r="AD27" s="31"/>
      <c r="AE27" s="31"/>
      <c r="AF27" s="31"/>
      <c r="AG27" s="31"/>
      <c r="AH27" s="110"/>
      <c r="AI27" s="111"/>
    </row>
    <row r="28" spans="1:36" ht="18" customHeight="1" thickBot="1" x14ac:dyDescent="0.3">
      <c r="A28" s="91"/>
      <c r="B28" s="93"/>
      <c r="C28" s="92"/>
      <c r="D28" s="94"/>
      <c r="E28" s="31">
        <f t="shared" ref="E28" si="27">D28*IF(OR(C28="A",C28="RA"),4,IF(OR(C28="B",C28="RB"),3,IF(OR(C28="C",C28="RC"),2,IF(OR(C28="D",C28="RD"),1,IF(AND(C28&gt;=0,C28&lt;=4,ISNUMBER(C28)),C28,0)))))</f>
        <v>0</v>
      </c>
      <c r="F28" s="31" t="str">
        <f t="shared" ref="F28" si="28">IF(OR(C28="",D28=""),"",IF(OR(C28="A",C28="B",C28="C",C28="D",C28="F",C28="RA",C28="RB",C28="RC",C28="RD",C28="RF",AND(C28&gt;=0,C28&lt;=4,ISNUMBER(C28))),D28,""))</f>
        <v/>
      </c>
      <c r="G28" s="31" t="str">
        <f t="shared" ref="G28" si="29">IF(OR(C28="",D28=""),"",IF(OR(C28="A",C28="B",C28="C",C28="D",C28="P",AND(C28&gt;=0,C28&lt;=4,ISNUMBER(C28))),D28,""))</f>
        <v/>
      </c>
      <c r="H28" s="36"/>
      <c r="I28" s="91"/>
      <c r="J28" s="93"/>
      <c r="K28" s="92"/>
      <c r="L28" s="94"/>
      <c r="M28" s="31">
        <f t="shared" ref="M28:M43" si="30">L28*IF(OR(K28="A",K28="RA"),4,IF(OR(K28="B",K28="RB"),3,IF(OR(K28="C",K28="RC"),2,IF(OR(K28="D",K28="RD"),1,IF(AND(K28&gt;=0,K28=4,ISNUMBER(K28)),K28,0)))))</f>
        <v>0</v>
      </c>
      <c r="N28" s="31" t="str">
        <f t="shared" ref="N28:N43" si="31">IF(OR(K28="",L28=""),"",IF(OR(K28="A",K28="B",K28="C",K28="D",K28="F",K28="RA",K28="RB",K28="RC",K28="RD",K28="RF",AND(K28&gt;=0,K28&lt;=4,ISNUMBER(K28))),L28,""))</f>
        <v/>
      </c>
      <c r="O28" s="31" t="str">
        <f t="shared" ref="O28:O43" si="32">IF(OR(K28="",L28=""),"",IF(OR(K28="A",K28="B",K28="C",K28="D",K28="P",AND(K28&gt;=0,K28&lt;=4,ISNUMBER(K28))),L28,""))</f>
        <v/>
      </c>
      <c r="P28" s="31"/>
      <c r="Q28" s="125">
        <f>SUMIF(B7:B20,"&gt;2999",E7:E20)+SUMIF(B28:B43,"&gt;2999",E28:E43)+SUMIF(J28:J43,"&gt;2999",M28:M43)+SUMIF(R7:R20,"&gt;2999",T7:T20)+SUMIF(AB8:AB19,"&gt;2999",AD8:AD19)+SUMIF(AB35:AB40,"&gt;2999",AD35:AD40)</f>
        <v>0</v>
      </c>
      <c r="R28" s="125"/>
      <c r="S28" s="22" t="s">
        <v>39</v>
      </c>
      <c r="T28" s="29"/>
      <c r="U28" s="29"/>
      <c r="V28" s="29"/>
      <c r="W28" s="29"/>
      <c r="X28" s="29"/>
      <c r="Y28" s="29"/>
      <c r="Z28" s="29"/>
      <c r="AA28" s="51"/>
      <c r="AB28" s="54"/>
      <c r="AC28" s="52"/>
      <c r="AD28" s="31"/>
      <c r="AE28" s="31"/>
      <c r="AF28" s="31"/>
      <c r="AG28" s="31"/>
      <c r="AH28" s="110"/>
      <c r="AI28" s="111"/>
      <c r="AJ28" s="71"/>
    </row>
    <row r="29" spans="1:36" ht="13.8" thickBot="1" x14ac:dyDescent="0.3">
      <c r="A29" s="91"/>
      <c r="B29" s="93"/>
      <c r="C29" s="92"/>
      <c r="D29" s="94"/>
      <c r="E29" s="31">
        <f t="shared" ref="E29:E43" si="33">D29*IF(OR(C29="A",C29="RA"),4,IF(OR(C29="B",C29="RB"),3,IF(OR(C29="C",C29="RC"),2,IF(OR(C29="D",C29="RD"),1,IF(AND(C29&gt;=0,C29&lt;=4,ISNUMBER(C29)),C29,0)))))</f>
        <v>0</v>
      </c>
      <c r="F29" s="31" t="str">
        <f t="shared" ref="F29:F43" si="34">IF(OR(C29="",D29=""),"",IF(OR(C29="A",C29="B",C29="C",C29="D",C29="F",C29="RA",C29="RB",C29="RC",C29="RD",C29="RF",AND(C29&gt;=0,C29&lt;=4,ISNUMBER(C29))),D29,""))</f>
        <v/>
      </c>
      <c r="G29" s="31" t="str">
        <f t="shared" ref="G29:G43" si="35">IF(OR(C29="",D29=""),"",IF(OR(C29="A",C29="B",C29="C",C29="D",C29="P",AND(C29&gt;=0,C29&lt;=4,ISNUMBER(C29))),D29,""))</f>
        <v/>
      </c>
      <c r="H29" s="36"/>
      <c r="I29" s="91"/>
      <c r="J29" s="93"/>
      <c r="K29" s="92"/>
      <c r="L29" s="94"/>
      <c r="M29" s="31">
        <f t="shared" si="30"/>
        <v>0</v>
      </c>
      <c r="N29" s="31" t="str">
        <f t="shared" si="31"/>
        <v/>
      </c>
      <c r="O29" s="31" t="str">
        <f t="shared" si="32"/>
        <v/>
      </c>
      <c r="P29" s="31"/>
      <c r="Q29" s="116" t="str">
        <f>IF(SUM(Q28)=0,"N/A",Q28/Q27)</f>
        <v>N/A</v>
      </c>
      <c r="R29" s="116"/>
      <c r="S29" s="29" t="s">
        <v>41</v>
      </c>
      <c r="T29" s="29"/>
      <c r="U29" s="29"/>
      <c r="V29" s="29"/>
      <c r="W29" s="29"/>
      <c r="X29" s="29"/>
      <c r="Y29" s="29"/>
      <c r="Z29" s="29"/>
      <c r="AA29" s="51"/>
      <c r="AB29" s="54"/>
      <c r="AC29" s="52"/>
      <c r="AD29" s="31"/>
      <c r="AE29" s="31"/>
      <c r="AF29" s="31"/>
      <c r="AG29" s="31"/>
      <c r="AH29" s="110"/>
      <c r="AI29" s="111"/>
    </row>
    <row r="30" spans="1:36" ht="14.4" thickTop="1" thickBot="1" x14ac:dyDescent="0.3">
      <c r="A30" s="91"/>
      <c r="B30" s="93"/>
      <c r="C30" s="92"/>
      <c r="D30" s="94"/>
      <c r="E30" s="31">
        <f t="shared" si="33"/>
        <v>0</v>
      </c>
      <c r="F30" s="31" t="str">
        <f t="shared" si="34"/>
        <v/>
      </c>
      <c r="G30" s="31" t="str">
        <f t="shared" si="35"/>
        <v/>
      </c>
      <c r="H30" s="36"/>
      <c r="I30" s="91"/>
      <c r="J30" s="93"/>
      <c r="K30" s="92"/>
      <c r="L30" s="94"/>
      <c r="M30" s="31">
        <f t="shared" si="30"/>
        <v>0</v>
      </c>
      <c r="N30" s="31" t="str">
        <f t="shared" si="31"/>
        <v/>
      </c>
      <c r="O30" s="31" t="str">
        <f t="shared" si="32"/>
        <v/>
      </c>
      <c r="P30" s="31"/>
      <c r="Q30" s="117"/>
      <c r="R30" s="117"/>
      <c r="S30" s="22" t="s">
        <v>44</v>
      </c>
      <c r="T30" s="29"/>
      <c r="U30" s="29"/>
      <c r="V30" s="29"/>
      <c r="W30" s="29"/>
      <c r="X30" s="29"/>
      <c r="Y30" s="29"/>
      <c r="Z30" s="29"/>
      <c r="AA30" s="51"/>
      <c r="AB30" s="54"/>
      <c r="AC30" s="52"/>
      <c r="AD30" s="31"/>
      <c r="AE30" s="31"/>
      <c r="AF30" s="31"/>
      <c r="AG30" s="31"/>
      <c r="AH30" s="111"/>
      <c r="AI30" s="111"/>
    </row>
    <row r="31" spans="1:36" ht="16.8" thickTop="1" thickBot="1" x14ac:dyDescent="0.35">
      <c r="A31" s="91"/>
      <c r="B31" s="93"/>
      <c r="C31" s="92"/>
      <c r="D31" s="94"/>
      <c r="E31" s="31">
        <f t="shared" si="33"/>
        <v>0</v>
      </c>
      <c r="F31" s="31" t="str">
        <f t="shared" si="34"/>
        <v/>
      </c>
      <c r="G31" s="31" t="str">
        <f t="shared" si="35"/>
        <v/>
      </c>
      <c r="H31" s="36"/>
      <c r="I31" s="91"/>
      <c r="J31" s="93"/>
      <c r="K31" s="92"/>
      <c r="L31" s="94"/>
      <c r="M31" s="31">
        <f t="shared" si="30"/>
        <v>0</v>
      </c>
      <c r="N31" s="31" t="str">
        <f t="shared" si="31"/>
        <v/>
      </c>
      <c r="O31" s="31" t="str">
        <f t="shared" si="32"/>
        <v/>
      </c>
      <c r="P31" s="31"/>
      <c r="Q31" s="118">
        <v>125</v>
      </c>
      <c r="R31" s="118"/>
      <c r="S31" s="29" t="s">
        <v>45</v>
      </c>
      <c r="T31" s="29"/>
      <c r="U31" s="29"/>
      <c r="V31" s="29"/>
      <c r="W31" s="29"/>
      <c r="X31" s="29"/>
      <c r="Y31" s="29"/>
      <c r="Z31" s="29"/>
      <c r="AA31" s="41"/>
      <c r="AB31" s="76"/>
      <c r="AC31" s="52"/>
      <c r="AD31" s="31"/>
      <c r="AE31" s="31"/>
      <c r="AF31" s="31"/>
      <c r="AG31" s="31"/>
      <c r="AH31" s="111"/>
      <c r="AI31" s="111"/>
    </row>
    <row r="32" spans="1:36" ht="18.75" customHeight="1" thickBot="1" x14ac:dyDescent="0.3">
      <c r="A32" s="91"/>
      <c r="B32" s="93"/>
      <c r="C32" s="92"/>
      <c r="D32" s="94"/>
      <c r="E32" s="31">
        <f t="shared" si="33"/>
        <v>0</v>
      </c>
      <c r="F32" s="31" t="str">
        <f t="shared" si="34"/>
        <v/>
      </c>
      <c r="G32" s="31" t="str">
        <f t="shared" si="35"/>
        <v/>
      </c>
      <c r="H32" s="36"/>
      <c r="I32" s="91"/>
      <c r="J32" s="93"/>
      <c r="K32" s="92"/>
      <c r="L32" s="94"/>
      <c r="M32" s="31">
        <f t="shared" si="30"/>
        <v>0</v>
      </c>
      <c r="N32" s="31" t="str">
        <f t="shared" si="31"/>
        <v/>
      </c>
      <c r="O32" s="31" t="str">
        <f t="shared" si="32"/>
        <v/>
      </c>
      <c r="P32" s="31"/>
      <c r="Q32" s="37" t="s">
        <v>46</v>
      </c>
      <c r="R32" s="29"/>
      <c r="S32" s="29"/>
      <c r="T32" s="29"/>
      <c r="U32" s="29"/>
      <c r="V32" s="29"/>
      <c r="W32" s="29"/>
      <c r="X32" s="29"/>
      <c r="Y32" s="29"/>
      <c r="Z32" s="29"/>
      <c r="AA32" s="44"/>
      <c r="AB32" s="76"/>
      <c r="AC32" s="52"/>
      <c r="AD32" s="31"/>
      <c r="AE32" s="31"/>
      <c r="AF32" s="31"/>
      <c r="AG32" s="31"/>
      <c r="AH32" s="110"/>
      <c r="AI32" s="111"/>
    </row>
    <row r="33" spans="1:35" ht="13.8" thickBot="1" x14ac:dyDescent="0.3">
      <c r="A33" s="91"/>
      <c r="B33" s="93"/>
      <c r="C33" s="92"/>
      <c r="D33" s="94"/>
      <c r="E33" s="31">
        <f t="shared" si="33"/>
        <v>0</v>
      </c>
      <c r="F33" s="31" t="str">
        <f t="shared" si="34"/>
        <v/>
      </c>
      <c r="G33" s="31" t="str">
        <f t="shared" si="35"/>
        <v/>
      </c>
      <c r="H33" s="36"/>
      <c r="I33" s="91"/>
      <c r="J33" s="93"/>
      <c r="K33" s="92"/>
      <c r="L33" s="94"/>
      <c r="M33" s="31">
        <f t="shared" si="30"/>
        <v>0</v>
      </c>
      <c r="N33" s="31" t="str">
        <f t="shared" si="31"/>
        <v/>
      </c>
      <c r="O33" s="31" t="str">
        <f t="shared" si="32"/>
        <v/>
      </c>
      <c r="P33" s="31"/>
      <c r="Q33" s="29"/>
      <c r="R33" s="29"/>
      <c r="S33" s="29"/>
      <c r="T33" s="29"/>
      <c r="U33" s="29"/>
      <c r="V33" s="29"/>
      <c r="W33" s="29"/>
      <c r="X33" s="29"/>
      <c r="Y33" s="29"/>
      <c r="Z33" s="29"/>
      <c r="AA33" s="46"/>
      <c r="AB33" s="76"/>
      <c r="AC33" s="52"/>
      <c r="AD33" s="31"/>
      <c r="AE33" s="31"/>
      <c r="AF33" s="31"/>
      <c r="AG33" s="31"/>
      <c r="AH33" s="110"/>
      <c r="AI33" s="111"/>
    </row>
    <row r="34" spans="1:35" ht="13.8" thickBot="1" x14ac:dyDescent="0.3">
      <c r="A34" s="91"/>
      <c r="B34" s="93"/>
      <c r="C34" s="92"/>
      <c r="D34" s="94"/>
      <c r="E34" s="31">
        <f t="shared" si="33"/>
        <v>0</v>
      </c>
      <c r="F34" s="31" t="str">
        <f t="shared" si="34"/>
        <v/>
      </c>
      <c r="G34" s="31" t="str">
        <f t="shared" si="35"/>
        <v/>
      </c>
      <c r="H34" s="36"/>
      <c r="I34" s="91"/>
      <c r="J34" s="93"/>
      <c r="K34" s="92"/>
      <c r="L34" s="94"/>
      <c r="M34" s="31">
        <f t="shared" si="30"/>
        <v>0</v>
      </c>
      <c r="N34" s="31" t="str">
        <f t="shared" si="31"/>
        <v/>
      </c>
      <c r="O34" s="31" t="str">
        <f t="shared" si="32"/>
        <v/>
      </c>
      <c r="P34" s="31"/>
      <c r="Q34" s="29"/>
      <c r="R34" s="29"/>
      <c r="S34" s="29"/>
      <c r="T34" s="29"/>
      <c r="U34" s="29"/>
      <c r="V34" s="29"/>
      <c r="W34" s="29"/>
      <c r="X34" s="29"/>
      <c r="Y34" s="29"/>
      <c r="Z34" s="29"/>
      <c r="AA34" s="46"/>
      <c r="AB34" s="76"/>
      <c r="AC34" s="52"/>
      <c r="AD34" s="31"/>
      <c r="AE34" s="31"/>
      <c r="AF34" s="31"/>
      <c r="AG34" s="31"/>
      <c r="AH34" s="51"/>
      <c r="AI34" s="32"/>
    </row>
    <row r="35" spans="1:35" ht="13.8" thickBot="1" x14ac:dyDescent="0.3">
      <c r="A35" s="91"/>
      <c r="B35" s="93"/>
      <c r="C35" s="92"/>
      <c r="D35" s="94"/>
      <c r="E35" s="31">
        <f t="shared" si="33"/>
        <v>0</v>
      </c>
      <c r="F35" s="31" t="str">
        <f t="shared" si="34"/>
        <v/>
      </c>
      <c r="G35" s="31" t="str">
        <f t="shared" si="35"/>
        <v/>
      </c>
      <c r="H35" s="36"/>
      <c r="I35" s="91"/>
      <c r="J35" s="93"/>
      <c r="K35" s="92"/>
      <c r="L35" s="94"/>
      <c r="M35" s="31">
        <f t="shared" si="30"/>
        <v>0</v>
      </c>
      <c r="N35" s="31" t="str">
        <f t="shared" si="31"/>
        <v/>
      </c>
      <c r="O35" s="31" t="str">
        <f t="shared" si="32"/>
        <v/>
      </c>
      <c r="P35" s="31"/>
      <c r="Q35" s="29"/>
      <c r="R35" s="29"/>
      <c r="S35" s="29"/>
      <c r="T35" s="29"/>
      <c r="U35" s="29"/>
      <c r="V35" s="29"/>
      <c r="W35" s="29"/>
      <c r="X35" s="29"/>
      <c r="Y35" s="29"/>
      <c r="Z35" s="29"/>
      <c r="AA35" s="51"/>
      <c r="AB35" s="53"/>
      <c r="AC35" s="89"/>
      <c r="AD35" s="31">
        <f t="shared" ref="AD35" si="36">IF(AG35&lt;&gt;"",AG35,3)*IF(AC35="A",4,IF(AC35="B",3,IF(AC35="C",2,IF(AC35="D",1,IF(AND(AC35&gt;=0,AC35&lt;=4,ISNUMBER(AC35)),AC35,0)))))</f>
        <v>0</v>
      </c>
      <c r="AE35" s="31" t="str">
        <f t="shared" ref="AE35" si="37">IF(OR(AC35="A",AC35="B",AC35="C",AC35="D",AC35="F",AND(AC35&gt;=0,AC35&lt;=4,ISNUMBER(AC35))),IF(AG35&lt;&gt;"",AG35,3),"")</f>
        <v/>
      </c>
      <c r="AF35" s="31" t="str">
        <f t="shared" ref="AF35" si="38">IF(OR(AC35="A",AC35="B",AC35="C",AC35="D",AC35="P",AND(AC35&gt;=0,AC35&lt;=4,ISNUMBER(AC35))),IF(AG35&lt;&gt;"",AG35,3),"")</f>
        <v/>
      </c>
      <c r="AG35" s="31"/>
      <c r="AH35" s="97"/>
      <c r="AI35" s="97"/>
    </row>
    <row r="36" spans="1:35" ht="13.8" thickBot="1" x14ac:dyDescent="0.3">
      <c r="A36" s="91"/>
      <c r="B36" s="93"/>
      <c r="C36" s="92"/>
      <c r="D36" s="94"/>
      <c r="E36" s="31">
        <f t="shared" si="33"/>
        <v>0</v>
      </c>
      <c r="F36" s="31" t="str">
        <f t="shared" si="34"/>
        <v/>
      </c>
      <c r="G36" s="31" t="str">
        <f t="shared" si="35"/>
        <v/>
      </c>
      <c r="H36" s="36"/>
      <c r="I36" s="91"/>
      <c r="J36" s="93"/>
      <c r="K36" s="92"/>
      <c r="L36" s="94"/>
      <c r="M36" s="31">
        <f t="shared" si="30"/>
        <v>0</v>
      </c>
      <c r="N36" s="31" t="str">
        <f t="shared" si="31"/>
        <v/>
      </c>
      <c r="O36" s="31" t="str">
        <f t="shared" si="32"/>
        <v/>
      </c>
      <c r="P36" s="31"/>
      <c r="Q36" s="29"/>
      <c r="R36" s="29"/>
      <c r="S36" s="29"/>
      <c r="T36" s="29"/>
      <c r="U36" s="29"/>
      <c r="V36" s="29"/>
      <c r="W36" s="29"/>
      <c r="X36" s="29"/>
      <c r="Y36" s="29"/>
      <c r="Z36" s="29"/>
      <c r="AA36" s="51"/>
      <c r="AB36" s="53"/>
      <c r="AC36" s="89"/>
      <c r="AD36" s="31">
        <f t="shared" ref="AD36:AD39" si="39">IF(AG36&lt;&gt;"",AG36,3)*IF(AC36="A",4,IF(AC36="B",3,IF(AC36="C",2,IF(AC36="D",1,IF(AND(AC36&gt;=0,AC36&lt;=4,ISNUMBER(AC36)),AC36,0)))))</f>
        <v>0</v>
      </c>
      <c r="AE36" s="31" t="str">
        <f t="shared" ref="AE36:AE39" si="40">IF(OR(AC36="A",AC36="B",AC36="C",AC36="D",AC36="F",AND(AC36&gt;=0,AC36&lt;=4,ISNUMBER(AC36))),IF(AG36&lt;&gt;"",AG36,3),"")</f>
        <v/>
      </c>
      <c r="AF36" s="31" t="str">
        <f t="shared" ref="AF36:AF39" si="41">IF(OR(AC36="A",AC36="B",AC36="C",AC36="D",AC36="P",AND(AC36&gt;=0,AC36&lt;=4,ISNUMBER(AC36))),IF(AG36&lt;&gt;"",AG36,3),"")</f>
        <v/>
      </c>
      <c r="AG36" s="51"/>
      <c r="AH36" s="115"/>
      <c r="AI36" s="115"/>
    </row>
    <row r="37" spans="1:35" ht="13.8" thickBot="1" x14ac:dyDescent="0.3">
      <c r="A37" s="91"/>
      <c r="B37" s="93"/>
      <c r="C37" s="92"/>
      <c r="D37" s="94"/>
      <c r="E37" s="31">
        <f t="shared" si="33"/>
        <v>0</v>
      </c>
      <c r="F37" s="31" t="str">
        <f t="shared" si="34"/>
        <v/>
      </c>
      <c r="G37" s="31" t="str">
        <f t="shared" si="35"/>
        <v/>
      </c>
      <c r="H37" s="36"/>
      <c r="I37" s="91"/>
      <c r="J37" s="93"/>
      <c r="K37" s="92"/>
      <c r="L37" s="94"/>
      <c r="M37" s="31">
        <f t="shared" si="30"/>
        <v>0</v>
      </c>
      <c r="N37" s="31" t="str">
        <f t="shared" si="31"/>
        <v/>
      </c>
      <c r="O37" s="31" t="str">
        <f t="shared" si="32"/>
        <v/>
      </c>
      <c r="P37" s="31"/>
      <c r="Q37" s="29"/>
      <c r="R37" s="29"/>
      <c r="S37" s="29"/>
      <c r="T37" s="29"/>
      <c r="U37" s="29"/>
      <c r="V37" s="29"/>
      <c r="W37" s="29"/>
      <c r="X37" s="29"/>
      <c r="Y37" s="29"/>
      <c r="Z37" s="29"/>
      <c r="AA37" s="51"/>
      <c r="AB37" s="53"/>
      <c r="AC37" s="89"/>
      <c r="AD37" s="31">
        <f t="shared" si="39"/>
        <v>0</v>
      </c>
      <c r="AE37" s="31" t="str">
        <f t="shared" si="40"/>
        <v/>
      </c>
      <c r="AF37" s="31" t="str">
        <f t="shared" si="41"/>
        <v/>
      </c>
      <c r="AG37" s="31"/>
      <c r="AH37" s="114"/>
      <c r="AI37" s="114"/>
    </row>
    <row r="38" spans="1:35" ht="13.8" thickBot="1" x14ac:dyDescent="0.3">
      <c r="A38" s="91"/>
      <c r="B38" s="93"/>
      <c r="C38" s="92"/>
      <c r="D38" s="94"/>
      <c r="E38" s="31">
        <f t="shared" si="33"/>
        <v>0</v>
      </c>
      <c r="F38" s="31" t="str">
        <f t="shared" si="34"/>
        <v/>
      </c>
      <c r="G38" s="31" t="str">
        <f t="shared" si="35"/>
        <v/>
      </c>
      <c r="H38" s="36"/>
      <c r="I38" s="91"/>
      <c r="J38" s="93"/>
      <c r="K38" s="92"/>
      <c r="L38" s="94"/>
      <c r="M38" s="31">
        <f t="shared" si="30"/>
        <v>0</v>
      </c>
      <c r="N38" s="31" t="str">
        <f t="shared" si="31"/>
        <v/>
      </c>
      <c r="O38" s="31" t="str">
        <f t="shared" si="32"/>
        <v/>
      </c>
      <c r="P38" s="31"/>
      <c r="Q38" s="29"/>
      <c r="R38" s="29"/>
      <c r="S38" s="29"/>
      <c r="T38" s="29"/>
      <c r="U38" s="29"/>
      <c r="V38" s="29"/>
      <c r="W38" s="29"/>
      <c r="X38" s="29"/>
      <c r="Y38" s="29"/>
      <c r="Z38" s="29"/>
      <c r="AA38" s="51"/>
      <c r="AB38" s="53"/>
      <c r="AC38" s="89"/>
      <c r="AD38" s="31">
        <f t="shared" si="39"/>
        <v>0</v>
      </c>
      <c r="AE38" s="31" t="str">
        <f t="shared" si="40"/>
        <v/>
      </c>
      <c r="AF38" s="31" t="str">
        <f t="shared" si="41"/>
        <v/>
      </c>
      <c r="AG38" s="31"/>
      <c r="AH38" s="115"/>
      <c r="AI38" s="115"/>
    </row>
    <row r="39" spans="1:35" ht="13.8" thickBot="1" x14ac:dyDescent="0.3">
      <c r="A39" s="91"/>
      <c r="B39" s="93"/>
      <c r="C39" s="92"/>
      <c r="D39" s="94"/>
      <c r="E39" s="31">
        <f t="shared" si="33"/>
        <v>0</v>
      </c>
      <c r="F39" s="31" t="str">
        <f t="shared" si="34"/>
        <v/>
      </c>
      <c r="G39" s="31" t="str">
        <f t="shared" si="35"/>
        <v/>
      </c>
      <c r="H39" s="36"/>
      <c r="I39" s="91"/>
      <c r="J39" s="93"/>
      <c r="K39" s="92"/>
      <c r="L39" s="94"/>
      <c r="M39" s="31">
        <f t="shared" si="30"/>
        <v>0</v>
      </c>
      <c r="N39" s="31" t="str">
        <f t="shared" si="31"/>
        <v/>
      </c>
      <c r="O39" s="31" t="str">
        <f t="shared" si="32"/>
        <v/>
      </c>
      <c r="P39" s="31"/>
      <c r="Q39" s="29"/>
      <c r="R39" s="29"/>
      <c r="S39" s="29"/>
      <c r="T39" s="29"/>
      <c r="U39" s="29"/>
      <c r="V39" s="29"/>
      <c r="W39" s="29"/>
      <c r="X39" s="29"/>
      <c r="Y39" s="29"/>
      <c r="Z39" s="29"/>
      <c r="AA39" s="51"/>
      <c r="AB39" s="53"/>
      <c r="AC39" s="89"/>
      <c r="AD39" s="31">
        <f t="shared" si="39"/>
        <v>0</v>
      </c>
      <c r="AE39" s="31" t="str">
        <f t="shared" si="40"/>
        <v/>
      </c>
      <c r="AF39" s="31" t="str">
        <f t="shared" si="41"/>
        <v/>
      </c>
      <c r="AG39" s="31"/>
      <c r="AH39" s="115"/>
      <c r="AI39" s="115"/>
    </row>
    <row r="40" spans="1:35" ht="13.8" thickBot="1" x14ac:dyDescent="0.3">
      <c r="A40" s="91"/>
      <c r="B40" s="93"/>
      <c r="C40" s="92"/>
      <c r="D40" s="94"/>
      <c r="E40" s="31">
        <f t="shared" si="33"/>
        <v>0</v>
      </c>
      <c r="F40" s="31" t="str">
        <f t="shared" si="34"/>
        <v/>
      </c>
      <c r="G40" s="31" t="str">
        <f t="shared" si="35"/>
        <v/>
      </c>
      <c r="H40" s="36"/>
      <c r="I40" s="91"/>
      <c r="J40" s="93"/>
      <c r="K40" s="92"/>
      <c r="L40" s="94"/>
      <c r="M40" s="31">
        <f t="shared" si="30"/>
        <v>0</v>
      </c>
      <c r="N40" s="31" t="str">
        <f t="shared" si="31"/>
        <v/>
      </c>
      <c r="O40" s="31" t="str">
        <f t="shared" si="32"/>
        <v/>
      </c>
      <c r="P40" s="31"/>
      <c r="Q40" s="29"/>
      <c r="R40" s="29"/>
      <c r="S40" s="29"/>
      <c r="T40" s="29"/>
      <c r="U40" s="29"/>
      <c r="V40" s="29"/>
      <c r="W40" s="29"/>
      <c r="X40" s="29"/>
      <c r="Y40" s="29"/>
      <c r="Z40" s="29"/>
      <c r="AA40" s="51"/>
      <c r="AB40" s="53"/>
      <c r="AC40" s="89"/>
      <c r="AD40" s="31">
        <f t="shared" ref="AD40" si="42">IF(AG40&lt;&gt;"",AG40,3)*IF(AC40="A",4,IF(AC40="B",3,IF(AC40="C",2,IF(AC40="D",1,IF(AND(AC40&gt;=0,AC40&lt;=4,ISNUMBER(AC40)),AC40,0)))))</f>
        <v>0</v>
      </c>
      <c r="AE40" s="31" t="str">
        <f t="shared" ref="AE40" si="43">IF(OR(AC40="A",AC40="B",AC40="C",AC40="D",AC40="F",AND(AC40&gt;=0,AC40&lt;=4,ISNUMBER(AC40))),IF(AG40&lt;&gt;"",AG40,3),"")</f>
        <v/>
      </c>
      <c r="AF40" s="31" t="str">
        <f t="shared" ref="AF40" si="44">IF(OR(AC40="A",AC40="B",AC40="C",AC40="D",AC40="P",AND(AC40&gt;=0,AC40&lt;=4,ISNUMBER(AC40))),IF(AG40&lt;&gt;"",AG40,3),"")</f>
        <v/>
      </c>
      <c r="AG40" s="31"/>
      <c r="AH40" s="115"/>
      <c r="AI40" s="115"/>
    </row>
    <row r="41" spans="1:35" ht="13.8" thickBot="1" x14ac:dyDescent="0.3">
      <c r="A41" s="91"/>
      <c r="B41" s="93"/>
      <c r="C41" s="92"/>
      <c r="D41" s="94"/>
      <c r="E41" s="31">
        <f t="shared" si="33"/>
        <v>0</v>
      </c>
      <c r="F41" s="31" t="str">
        <f t="shared" si="34"/>
        <v/>
      </c>
      <c r="G41" s="31" t="str">
        <f t="shared" si="35"/>
        <v/>
      </c>
      <c r="H41" s="36"/>
      <c r="I41" s="91"/>
      <c r="J41" s="93"/>
      <c r="K41" s="92"/>
      <c r="L41" s="94"/>
      <c r="M41" s="31">
        <f t="shared" si="30"/>
        <v>0</v>
      </c>
      <c r="N41" s="31" t="str">
        <f t="shared" si="31"/>
        <v/>
      </c>
      <c r="O41" s="31" t="str">
        <f t="shared" si="32"/>
        <v/>
      </c>
      <c r="P41" s="31"/>
      <c r="Q41" s="29"/>
      <c r="R41" s="29"/>
      <c r="S41" s="29"/>
      <c r="T41" s="29"/>
      <c r="U41" s="29"/>
      <c r="V41" s="29"/>
      <c r="W41" s="29"/>
      <c r="X41" s="29"/>
      <c r="Y41" s="29"/>
      <c r="Z41" s="29"/>
      <c r="AA41" s="29"/>
      <c r="AB41" s="29"/>
      <c r="AC41" s="29"/>
      <c r="AD41" s="29"/>
      <c r="AE41" s="29"/>
      <c r="AF41" s="29"/>
      <c r="AG41" s="29"/>
      <c r="AH41" s="29"/>
      <c r="AI41" s="29"/>
    </row>
    <row r="42" spans="1:35" ht="13.8" thickBot="1" x14ac:dyDescent="0.3">
      <c r="A42" s="91"/>
      <c r="B42" s="93"/>
      <c r="C42" s="92"/>
      <c r="D42" s="94"/>
      <c r="E42" s="31">
        <f t="shared" si="33"/>
        <v>0</v>
      </c>
      <c r="F42" s="31" t="str">
        <f t="shared" si="34"/>
        <v/>
      </c>
      <c r="G42" s="31" t="str">
        <f t="shared" si="35"/>
        <v/>
      </c>
      <c r="H42" s="36"/>
      <c r="I42" s="91"/>
      <c r="J42" s="93"/>
      <c r="K42" s="92"/>
      <c r="L42" s="94"/>
      <c r="M42" s="31">
        <f t="shared" si="30"/>
        <v>0</v>
      </c>
      <c r="N42" s="31" t="str">
        <f t="shared" si="31"/>
        <v/>
      </c>
      <c r="O42" s="31" t="str">
        <f t="shared" si="32"/>
        <v/>
      </c>
      <c r="P42" s="31"/>
      <c r="Z42" s="29"/>
      <c r="AA42" s="29"/>
      <c r="AB42" s="29"/>
      <c r="AC42" s="29"/>
      <c r="AD42" s="29"/>
      <c r="AE42" s="29"/>
      <c r="AF42" s="29"/>
      <c r="AG42" s="29"/>
      <c r="AH42" s="29"/>
      <c r="AI42" s="29"/>
    </row>
    <row r="43" spans="1:35" x14ac:dyDescent="0.25">
      <c r="A43" s="91"/>
      <c r="B43" s="93"/>
      <c r="C43" s="92"/>
      <c r="D43" s="94"/>
      <c r="E43" s="31">
        <f t="shared" si="33"/>
        <v>0</v>
      </c>
      <c r="F43" s="31" t="str">
        <f t="shared" si="34"/>
        <v/>
      </c>
      <c r="G43" s="31" t="str">
        <f t="shared" si="35"/>
        <v/>
      </c>
      <c r="H43" s="36"/>
      <c r="I43" s="91"/>
      <c r="J43" s="93"/>
      <c r="K43" s="92"/>
      <c r="L43" s="94"/>
      <c r="M43" s="31">
        <f t="shared" si="30"/>
        <v>0</v>
      </c>
      <c r="N43" s="31" t="str">
        <f t="shared" si="31"/>
        <v/>
      </c>
      <c r="O43" s="31" t="str">
        <f t="shared" si="32"/>
        <v/>
      </c>
      <c r="P43" s="31"/>
      <c r="Z43" s="29"/>
      <c r="AA43" s="29"/>
      <c r="AB43" s="29"/>
      <c r="AC43" s="29"/>
      <c r="AD43" s="29"/>
      <c r="AE43" s="29"/>
      <c r="AF43" s="29"/>
      <c r="AG43" s="29"/>
      <c r="AH43" s="29"/>
      <c r="AI43" s="29"/>
    </row>
    <row r="44" spans="1:35" ht="24.9" customHeight="1" x14ac:dyDescent="0.25">
      <c r="M44" s="31"/>
      <c r="N44" s="31"/>
      <c r="O44" s="31"/>
      <c r="P44" s="31"/>
      <c r="Z44" s="29"/>
      <c r="AA44" s="29"/>
      <c r="AB44" s="29"/>
      <c r="AC44" s="29"/>
      <c r="AD44" s="29"/>
      <c r="AE44" s="29"/>
      <c r="AF44" s="29"/>
      <c r="AG44" s="29"/>
      <c r="AH44" s="29"/>
      <c r="AI44" s="29"/>
    </row>
    <row r="45" spans="1:35" x14ac:dyDescent="0.25">
      <c r="AA45" s="29"/>
    </row>
    <row r="46" spans="1:35" x14ac:dyDescent="0.25">
      <c r="AA46" s="29"/>
    </row>
  </sheetData>
  <sheetProtection algorithmName="SHA-512" hashValue="Sijki7XRyngAeIfy/AUYmrseLhrklJZCQx6ZCEw5FaG0qR65kjXhL23Gz1sTj4OPbR8PsDx/lCA7bPV+02W1mA==" saltValue="Kd36W72EmJge2nce9xhGxw==" spinCount="100000" sheet="1" objects="1" scenarios="1"/>
  <mergeCells count="90">
    <mergeCell ref="AH32:AI32"/>
    <mergeCell ref="Q29:R29"/>
    <mergeCell ref="Q30:R30"/>
    <mergeCell ref="Q31:R31"/>
    <mergeCell ref="X18:Y18"/>
    <mergeCell ref="X19:Y19"/>
    <mergeCell ref="X20:Y20"/>
    <mergeCell ref="Q27:R27"/>
    <mergeCell ref="Q22:W22"/>
    <mergeCell ref="Q24:R24"/>
    <mergeCell ref="Q25:R25"/>
    <mergeCell ref="Q26:R26"/>
    <mergeCell ref="Q28:R28"/>
    <mergeCell ref="AH31:AI31"/>
    <mergeCell ref="AH30:AI30"/>
    <mergeCell ref="AH28:AI28"/>
    <mergeCell ref="AH33:AI33"/>
    <mergeCell ref="AH37:AI37"/>
    <mergeCell ref="AH38:AI38"/>
    <mergeCell ref="AH40:AI40"/>
    <mergeCell ref="AH39:AI39"/>
    <mergeCell ref="AH35:AI35"/>
    <mergeCell ref="AH36:AI36"/>
    <mergeCell ref="AH27:AI27"/>
    <mergeCell ref="AH29:AI29"/>
    <mergeCell ref="X14:Y14"/>
    <mergeCell ref="X16:Y16"/>
    <mergeCell ref="AH19:AI19"/>
    <mergeCell ref="X17:Y17"/>
    <mergeCell ref="AH26:AI26"/>
    <mergeCell ref="AH22:AI22"/>
    <mergeCell ref="AH17:AI17"/>
    <mergeCell ref="AH18:AI18"/>
    <mergeCell ref="AH20:AI20"/>
    <mergeCell ref="AH21:AI21"/>
    <mergeCell ref="X15:Y15"/>
    <mergeCell ref="AH15:AI15"/>
    <mergeCell ref="AH16:AI16"/>
    <mergeCell ref="AH14:AI14"/>
    <mergeCell ref="C20:D20"/>
    <mergeCell ref="I20:L20"/>
    <mergeCell ref="C21:D21"/>
    <mergeCell ref="I21:L21"/>
    <mergeCell ref="C22:D22"/>
    <mergeCell ref="I22:L22"/>
    <mergeCell ref="C24:D24"/>
    <mergeCell ref="I24:L24"/>
    <mergeCell ref="C23:D23"/>
    <mergeCell ref="I23:L23"/>
    <mergeCell ref="I12:L12"/>
    <mergeCell ref="I14:L14"/>
    <mergeCell ref="C14:D14"/>
    <mergeCell ref="C19:D19"/>
    <mergeCell ref="I19:L19"/>
    <mergeCell ref="C16:D16"/>
    <mergeCell ref="I16:L16"/>
    <mergeCell ref="C12:D12"/>
    <mergeCell ref="C18:D18"/>
    <mergeCell ref="I18:L18"/>
    <mergeCell ref="C13:D13"/>
    <mergeCell ref="I13:L13"/>
    <mergeCell ref="C15:D15"/>
    <mergeCell ref="I15:L15"/>
    <mergeCell ref="C17:D17"/>
    <mergeCell ref="I17:L17"/>
    <mergeCell ref="X12:Y12"/>
    <mergeCell ref="X13:Y13"/>
    <mergeCell ref="AH12:AI12"/>
    <mergeCell ref="AH13:AI13"/>
    <mergeCell ref="X9:Y9"/>
    <mergeCell ref="C9:D9"/>
    <mergeCell ref="I9:L9"/>
    <mergeCell ref="AH11:AI11"/>
    <mergeCell ref="X11:Y11"/>
    <mergeCell ref="AH9:AI9"/>
    <mergeCell ref="C10:D10"/>
    <mergeCell ref="I10:L10"/>
    <mergeCell ref="C11:D11"/>
    <mergeCell ref="X10:Y10"/>
    <mergeCell ref="I11:L11"/>
    <mergeCell ref="AG1:AI1"/>
    <mergeCell ref="AH8:AI8"/>
    <mergeCell ref="X7:Y7"/>
    <mergeCell ref="B1:Q1"/>
    <mergeCell ref="X8:Y8"/>
    <mergeCell ref="C8:D8"/>
    <mergeCell ref="I8:L8"/>
    <mergeCell ref="C7:D7"/>
    <mergeCell ref="I7:L7"/>
    <mergeCell ref="S1:Y1"/>
  </mergeCells>
  <conditionalFormatting sqref="A3">
    <cfRule type="expression" dxfId="36" priority="694" stopIfTrue="1">
      <formula>SUM(F7:F20)&gt;40</formula>
    </cfRule>
    <cfRule type="expression" dxfId="35" priority="693" stopIfTrue="1">
      <formula>SUM(F7:F20)&lt;40</formula>
    </cfRule>
  </conditionalFormatting>
  <conditionalFormatting sqref="A7:A24 AA8:AA22">
    <cfRule type="expression" dxfId="34" priority="2" stopIfTrue="1">
      <formula>(C7="")</formula>
    </cfRule>
  </conditionalFormatting>
  <conditionalFormatting sqref="A28:A43">
    <cfRule type="expression" dxfId="33" priority="8" stopIfTrue="1">
      <formula>(C28="")</formula>
    </cfRule>
  </conditionalFormatting>
  <conditionalFormatting sqref="B7:B24 AB8:AB22">
    <cfRule type="expression" dxfId="32" priority="1" stopIfTrue="1">
      <formula>(C7="")</formula>
    </cfRule>
  </conditionalFormatting>
  <conditionalFormatting sqref="B28:B43">
    <cfRule type="expression" dxfId="31" priority="7" stopIfTrue="1">
      <formula>(C28="")</formula>
    </cfRule>
  </conditionalFormatting>
  <conditionalFormatting sqref="H7:H24 AG8:AG22">
    <cfRule type="expression" dxfId="30" priority="3" stopIfTrue="1">
      <formula>H7&lt;&gt;""</formula>
    </cfRule>
  </conditionalFormatting>
  <conditionalFormatting sqref="I28:I43">
    <cfRule type="expression" dxfId="29" priority="223" stopIfTrue="1">
      <formula>(K28="")</formula>
    </cfRule>
  </conditionalFormatting>
  <conditionalFormatting sqref="J28:J43">
    <cfRule type="expression" dxfId="28" priority="222" stopIfTrue="1">
      <formula>(K28="")</formula>
    </cfRule>
  </conditionalFormatting>
  <conditionalFormatting sqref="Q3">
    <cfRule type="expression" dxfId="27" priority="652" stopIfTrue="1">
      <formula>SUM(U7:U20)&gt;40</formula>
    </cfRule>
    <cfRule type="expression" dxfId="26" priority="651" stopIfTrue="1">
      <formula>SUM(U7:U20)&lt;40</formula>
    </cfRule>
  </conditionalFormatting>
  <conditionalFormatting sqref="Q7:Q20">
    <cfRule type="expression" dxfId="25" priority="44" stopIfTrue="1">
      <formula>(S7="")</formula>
    </cfRule>
  </conditionalFormatting>
  <conditionalFormatting sqref="Q25">
    <cfRule type="expression" dxfId="24" priority="90">
      <formula>$Q$25&lt;2</formula>
    </cfRule>
  </conditionalFormatting>
  <conditionalFormatting sqref="Q29">
    <cfRule type="expression" dxfId="23" priority="45">
      <formula>IF(SUM(Q28)=0,"N/A",Q28/Q27)&lt;2</formula>
    </cfRule>
    <cfRule type="expression" dxfId="22" priority="46">
      <formula>"$Q$26&lt;2"</formula>
    </cfRule>
  </conditionalFormatting>
  <conditionalFormatting sqref="R7:R20">
    <cfRule type="expression" dxfId="21" priority="43" stopIfTrue="1">
      <formula>(S7="")</formula>
    </cfRule>
  </conditionalFormatting>
  <conditionalFormatting sqref="W7:W20">
    <cfRule type="expression" dxfId="20" priority="42" stopIfTrue="1">
      <formula>W7&lt;&gt;""</formula>
    </cfRule>
  </conditionalFormatting>
  <conditionalFormatting sqref="AA3">
    <cfRule type="expression" dxfId="19" priority="695" stopIfTrue="1">
      <formula>SUM(AF8:AF40)&lt;45</formula>
    </cfRule>
    <cfRule type="expression" dxfId="18" priority="696" stopIfTrue="1">
      <formula>SUM(AF8:AF40)&lt;45</formula>
    </cfRule>
  </conditionalFormatting>
  <conditionalFormatting sqref="AA7">
    <cfRule type="expression" dxfId="17" priority="698" stopIfTrue="1">
      <formula>SUM(AF8:AF19)&gt;40</formula>
    </cfRule>
    <cfRule type="expression" dxfId="16" priority="697" stopIfTrue="1">
      <formula>SUM(AF8:AF19)&lt;40</formula>
    </cfRule>
  </conditionalFormatting>
  <conditionalFormatting sqref="AA23">
    <cfRule type="expression" dxfId="15" priority="689" stopIfTrue="1">
      <formula>SUM(AF35:AF40)&lt;5</formula>
    </cfRule>
    <cfRule type="expression" dxfId="14" priority="690" stopIfTrue="1">
      <formula>SUM(AF35:AF40)&gt;5</formula>
    </cfRule>
  </conditionalFormatting>
  <conditionalFormatting sqref="AA24">
    <cfRule type="expression" dxfId="13" priority="680" stopIfTrue="1">
      <formula>SUM(AF31:AF37,#REF!)&lt;21</formula>
    </cfRule>
    <cfRule type="expression" dxfId="12" priority="681" stopIfTrue="1">
      <formula>SUM(AF31:AF37,#REF!)&gt;21</formula>
    </cfRule>
  </conditionalFormatting>
  <conditionalFormatting sqref="AA25">
    <cfRule type="expression" dxfId="11" priority="682" stopIfTrue="1">
      <formula>SUM(AF31:AF37,#REF!)&lt;21</formula>
    </cfRule>
    <cfRule type="expression" dxfId="10" priority="683" stopIfTrue="1">
      <formula>SUM(AF31:AF37,#REF!)&gt;21</formula>
    </cfRule>
  </conditionalFormatting>
  <conditionalFormatting sqref="AA26:AA31">
    <cfRule type="expression" dxfId="9" priority="152" stopIfTrue="1">
      <formula>(AC26="")</formula>
    </cfRule>
  </conditionalFormatting>
  <conditionalFormatting sqref="AA32">
    <cfRule type="expression" dxfId="8" priority="657" stopIfTrue="1">
      <formula>SUM(AF38:AF39)&lt;5</formula>
    </cfRule>
    <cfRule type="expression" dxfId="7" priority="658" stopIfTrue="1">
      <formula>SUM(AF38:AF39)&gt;5</formula>
    </cfRule>
  </conditionalFormatting>
  <conditionalFormatting sqref="AA33:AA40">
    <cfRule type="expression" dxfId="6" priority="6" stopIfTrue="1">
      <formula>(AC33="")</formula>
    </cfRule>
  </conditionalFormatting>
  <conditionalFormatting sqref="AA41">
    <cfRule type="expression" dxfId="5" priority="347" stopIfTrue="1">
      <formula>(#REF!="")</formula>
    </cfRule>
    <cfRule type="expression" dxfId="4" priority="348" stopIfTrue="1">
      <formula>(NOT(OR(#REF!="A",#REF!="B",#REF!="C",#REF!="D",#REF!="X",#REF!="P",AND(#REF!&gt;=0,#REF!&lt;=4,ISNUMBER(#REF!)))))</formula>
    </cfRule>
  </conditionalFormatting>
  <conditionalFormatting sqref="AA42">
    <cfRule type="expression" dxfId="3" priority="236" stopIfTrue="1">
      <formula>(#REF!="")</formula>
    </cfRule>
    <cfRule type="expression" dxfId="2" priority="237" stopIfTrue="1">
      <formula>(NOT(OR(#REF!="A",#REF!="B",#REF!="C",#REF!="D",#REF!="X",#REF!="P",AND(#REF!&gt;=0,#REF!&lt;=4,ISNUMBER(#REF!)))))</formula>
    </cfRule>
  </conditionalFormatting>
  <conditionalFormatting sqref="AB26:AB40">
    <cfRule type="expression" dxfId="1" priority="5" stopIfTrue="1">
      <formula>(AC26="")</formula>
    </cfRule>
  </conditionalFormatting>
  <conditionalFormatting sqref="AG26:AG40">
    <cfRule type="expression" dxfId="0" priority="4" stopIfTrue="1">
      <formula>AG26&lt;&gt;""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8" style="18" customWidth="1"/>
    <col min="3" max="3" width="12" style="18" customWidth="1"/>
    <col min="4" max="4" width="19.44140625" style="18" customWidth="1"/>
    <col min="5" max="5" width="32.44140625" style="18" customWidth="1"/>
    <col min="6" max="6" width="10.8867187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34" t="s">
        <v>2</v>
      </c>
      <c r="B1" s="134"/>
      <c r="C1" s="134"/>
      <c r="D1" s="134"/>
      <c r="E1" s="134"/>
      <c r="F1" s="134"/>
      <c r="G1" s="5"/>
      <c r="H1" s="5"/>
    </row>
    <row r="2" spans="1:8" s="8" customFormat="1" ht="15.9" customHeight="1" x14ac:dyDescent="0.3">
      <c r="A2" s="135" t="s">
        <v>3</v>
      </c>
      <c r="B2" s="135"/>
      <c r="C2" s="135"/>
      <c r="D2" s="135"/>
      <c r="E2" s="135"/>
      <c r="F2" s="135"/>
      <c r="G2" s="7"/>
      <c r="H2" s="7"/>
    </row>
    <row r="3" spans="1:8" s="8" customFormat="1" ht="14.85" customHeight="1" x14ac:dyDescent="0.3">
      <c r="A3" s="135" t="s">
        <v>68</v>
      </c>
      <c r="B3" s="135"/>
      <c r="C3" s="135"/>
      <c r="D3" s="135"/>
      <c r="E3" s="135"/>
      <c r="F3" s="135"/>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36" t="str">
        <f>'NREM-REM'!B1</f>
        <v>LNAME, FNAME</v>
      </c>
      <c r="C7" s="136"/>
      <c r="D7" s="136"/>
      <c r="E7" s="137"/>
      <c r="F7" s="138"/>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600000000000001" customHeight="1" x14ac:dyDescent="0.3">
      <c r="A10" s="19"/>
      <c r="B10" s="139" t="str">
        <f>'NREM-REM'!S1</f>
        <v>00000000</v>
      </c>
      <c r="C10" s="139"/>
      <c r="D10" s="139"/>
      <c r="E10" s="95">
        <f>'NREM-REM'!Q22</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58"/>
      <c r="B13" s="140"/>
      <c r="C13" s="140"/>
      <c r="D13" s="140"/>
      <c r="E13" s="141" t="str">
        <f>'NREM-REM'!Z1</f>
        <v>NREM-REM</v>
      </c>
      <c r="F13" s="141"/>
      <c r="G13" s="142"/>
      <c r="H13" s="7"/>
    </row>
    <row r="14" spans="1:8" s="8" customFormat="1" ht="10.5" customHeight="1" x14ac:dyDescent="0.3">
      <c r="A14" s="9"/>
      <c r="B14" s="143"/>
      <c r="C14" s="143"/>
      <c r="D14" s="56"/>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36" t="str">
        <f>'NREM-REM'!AG1</f>
        <v>ADVISOR</v>
      </c>
      <c r="C16" s="136"/>
      <c r="D16" s="12"/>
      <c r="E16" s="59" t="str">
        <f>'NREM-REM'!Q25</f>
        <v>N/A</v>
      </c>
      <c r="F16" s="9"/>
      <c r="G16" s="7"/>
      <c r="H16" s="7"/>
    </row>
    <row r="17" spans="1:8" s="8" customFormat="1" ht="10.5" customHeight="1" x14ac:dyDescent="0.3">
      <c r="A17" s="9"/>
      <c r="B17" s="9"/>
      <c r="C17" s="9"/>
      <c r="D17" s="9"/>
      <c r="E17" s="9"/>
      <c r="F17" s="9"/>
      <c r="G17" s="7"/>
      <c r="H17" s="7"/>
    </row>
    <row r="18" spans="1:8" s="8" customFormat="1" ht="18" x14ac:dyDescent="0.35">
      <c r="A18" s="10"/>
      <c r="B18" s="9" t="s">
        <v>12</v>
      </c>
      <c r="C18" s="60"/>
      <c r="D18" s="70"/>
      <c r="E18" s="10" t="s">
        <v>69</v>
      </c>
      <c r="F18" s="9"/>
      <c r="G18" s="7"/>
      <c r="H18" s="7"/>
    </row>
    <row r="19" spans="1:8" s="8" customFormat="1" ht="15.9" customHeight="1" x14ac:dyDescent="0.3">
      <c r="A19" s="9"/>
      <c r="B19" s="144"/>
      <c r="C19" s="144"/>
      <c r="D19" s="12"/>
      <c r="E19" s="59" t="str">
        <f>'NREM-REM'!Q29</f>
        <v>N/A</v>
      </c>
      <c r="F19" s="9"/>
      <c r="G19" s="7"/>
      <c r="H19" s="7"/>
    </row>
    <row r="20" spans="1:8" s="8" customFormat="1" ht="21.15" customHeight="1" x14ac:dyDescent="0.35">
      <c r="A20" s="10" t="s">
        <v>50</v>
      </c>
      <c r="B20" s="11"/>
      <c r="C20" s="61">
        <f>'NREM-REM'!Q24</f>
        <v>0</v>
      </c>
      <c r="D20" s="62"/>
      <c r="E20" s="9" t="s">
        <v>70</v>
      </c>
      <c r="F20" s="63">
        <f>'NREM-REM'!Q26</f>
        <v>0</v>
      </c>
      <c r="G20" s="7"/>
      <c r="H20" s="7"/>
    </row>
    <row r="21" spans="1:8" s="8" customFormat="1" ht="18" x14ac:dyDescent="0.35">
      <c r="A21" s="10" t="s">
        <v>13</v>
      </c>
      <c r="B21" s="11"/>
      <c r="C21" s="133"/>
      <c r="D21" s="133"/>
      <c r="E21" s="9" t="s">
        <v>71</v>
      </c>
      <c r="F21" s="63">
        <f>'NREM-REM'!Q28</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62"/>
      <c r="E23" s="9"/>
      <c r="F23" s="9"/>
      <c r="G23" s="7"/>
      <c r="H23" s="7"/>
    </row>
    <row r="24" spans="1:8" s="8" customFormat="1" ht="3.15" customHeight="1" x14ac:dyDescent="0.3">
      <c r="A24" s="11"/>
      <c r="B24" s="9"/>
      <c r="C24" s="9"/>
      <c r="D24" s="9"/>
      <c r="E24" s="9"/>
      <c r="F24" s="9"/>
      <c r="G24" s="7"/>
      <c r="H24" s="7"/>
    </row>
    <row r="25" spans="1:8" s="8" customFormat="1" ht="48.75" customHeight="1" x14ac:dyDescent="0.3">
      <c r="A25" s="14"/>
      <c r="B25" s="127"/>
      <c r="C25" s="128"/>
      <c r="D25" s="128"/>
      <c r="E25" s="128"/>
      <c r="F25" s="128"/>
      <c r="G25" s="7"/>
      <c r="H25" s="7"/>
    </row>
    <row r="26" spans="1:8" s="8" customFormat="1" ht="3.15" customHeight="1" x14ac:dyDescent="0.3">
      <c r="A26" s="9"/>
      <c r="B26" s="9"/>
      <c r="C26" s="9"/>
      <c r="D26" s="9"/>
      <c r="E26" s="9"/>
      <c r="F26" s="9"/>
      <c r="G26" s="7"/>
      <c r="H26" s="7"/>
    </row>
    <row r="27" spans="1:8" s="8" customFormat="1" ht="23.85" customHeight="1" x14ac:dyDescent="0.35">
      <c r="A27" s="10" t="s">
        <v>15</v>
      </c>
      <c r="B27" s="9"/>
      <c r="C27" s="9"/>
      <c r="D27" s="64"/>
      <c r="E27" s="9" t="s">
        <v>72</v>
      </c>
      <c r="F27" s="9"/>
      <c r="G27" s="7"/>
      <c r="H27" s="7"/>
    </row>
    <row r="28" spans="1:8" s="8" customFormat="1" ht="21.15" hidden="1" customHeight="1" x14ac:dyDescent="0.3">
      <c r="A28" s="9"/>
      <c r="B28" s="129"/>
      <c r="C28" s="129"/>
      <c r="D28" s="55"/>
      <c r="E28" s="9"/>
      <c r="F28" s="9"/>
      <c r="G28" s="7"/>
      <c r="H28" s="7"/>
    </row>
    <row r="29" spans="1:8" s="8" customFormat="1" ht="19.5" customHeight="1" x14ac:dyDescent="0.3">
      <c r="A29" s="65"/>
      <c r="B29" s="130"/>
      <c r="C29" s="130"/>
      <c r="D29" s="130"/>
      <c r="E29" s="131"/>
      <c r="F29" s="131"/>
      <c r="G29" s="7"/>
      <c r="H29" s="7"/>
    </row>
    <row r="30" spans="1:8" s="8" customFormat="1" ht="6.9" customHeight="1" x14ac:dyDescent="0.35">
      <c r="A30" s="10"/>
      <c r="B30" s="9"/>
      <c r="C30" s="9"/>
      <c r="D30" s="66"/>
      <c r="E30" s="9"/>
      <c r="F30" s="9"/>
      <c r="G30" s="7"/>
      <c r="H30" s="7"/>
    </row>
    <row r="31" spans="1:8" s="8" customFormat="1" ht="19.5" customHeight="1" x14ac:dyDescent="0.35">
      <c r="A31" s="10" t="s">
        <v>16</v>
      </c>
      <c r="B31" s="9"/>
      <c r="C31" s="9"/>
      <c r="D31" s="15"/>
      <c r="E31" s="67"/>
      <c r="F31" s="9"/>
      <c r="G31" s="7"/>
      <c r="H31" s="7"/>
    </row>
    <row r="32" spans="1:8" s="8" customFormat="1" ht="15.9" customHeight="1" x14ac:dyDescent="0.35">
      <c r="A32" s="9"/>
      <c r="B32" s="13"/>
      <c r="C32" s="10"/>
      <c r="D32" s="10"/>
      <c r="E32" s="9" t="s">
        <v>51</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52</v>
      </c>
      <c r="B38" s="16"/>
      <c r="C38" s="16"/>
      <c r="D38" s="16"/>
      <c r="E38" s="68"/>
      <c r="F38" s="68"/>
      <c r="G38" s="17"/>
      <c r="H38" s="17"/>
    </row>
    <row r="39" spans="1:9" ht="15.6" x14ac:dyDescent="0.3">
      <c r="A39" s="16"/>
      <c r="B39" s="132" t="s">
        <v>73</v>
      </c>
      <c r="C39" s="132"/>
      <c r="D39" s="132"/>
      <c r="E39" s="132"/>
      <c r="F39" s="132"/>
      <c r="G39" s="132"/>
      <c r="H39" s="132"/>
      <c r="I39" s="132"/>
    </row>
    <row r="40" spans="1:9" x14ac:dyDescent="0.25">
      <c r="A40" s="16"/>
      <c r="B40" s="16"/>
      <c r="C40" s="16"/>
      <c r="D40" s="16"/>
      <c r="E40" s="16"/>
      <c r="F40" s="16"/>
      <c r="G40" s="17"/>
      <c r="H40" s="17"/>
    </row>
    <row r="41" spans="1:9" ht="3.75" customHeight="1" x14ac:dyDescent="0.25">
      <c r="A41" s="16"/>
      <c r="B41" s="16"/>
      <c r="C41" s="16"/>
      <c r="D41" s="16"/>
      <c r="E41" s="68"/>
      <c r="F41" s="68"/>
      <c r="G41" s="17"/>
      <c r="H41" s="17"/>
    </row>
    <row r="42" spans="1:9" ht="14.85" customHeight="1" x14ac:dyDescent="0.3">
      <c r="A42" s="16"/>
      <c r="B42" s="126" t="s">
        <v>59</v>
      </c>
      <c r="C42" s="126"/>
      <c r="D42" s="126"/>
      <c r="E42" s="126"/>
      <c r="F42" s="126"/>
      <c r="G42" s="126"/>
      <c r="H42" s="126"/>
      <c r="I42" s="126"/>
    </row>
    <row r="43" spans="1:9" x14ac:dyDescent="0.25">
      <c r="C43" s="68"/>
      <c r="D43" s="68"/>
    </row>
    <row r="44" spans="1:9" x14ac:dyDescent="0.25">
      <c r="E44" s="68"/>
      <c r="F44" s="68"/>
    </row>
    <row r="45" spans="1:9" ht="13.65" customHeight="1" x14ac:dyDescent="0.3">
      <c r="B45" s="126" t="s">
        <v>60</v>
      </c>
      <c r="C45" s="126"/>
      <c r="D45" s="126"/>
      <c r="E45" s="126"/>
      <c r="F45" s="126"/>
      <c r="G45" s="126"/>
      <c r="H45" s="126"/>
      <c r="I45" s="126"/>
    </row>
    <row r="46" spans="1:9" x14ac:dyDescent="0.25">
      <c r="C46" s="69"/>
      <c r="D46" s="69"/>
    </row>
  </sheetData>
  <sheetProtection algorithmName="SHA-512" hashValue="XUwubJxmFBsdI2YhAThSVTJf2fkeavolJtYA3b7Gtm0ZO1ny4TeJ3TzygQ4iZAu2QdrPqHWNpLO72PIAE6DTVA==" saltValue="Zpy+h+0/NeKzbBZaLSKiI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NREM-REM</vt:lpstr>
      <vt:lpstr>GRAD CHECK</vt:lpstr>
      <vt:lpstr>ADVISOR'S NOTES</vt:lpstr>
      <vt:lpstr>'GRAD CHECK'!Print_Area</vt:lpstr>
      <vt:lpstr>'NREM-REM'!Print_Area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2022-04-07T14:54:03Z</cp:lastPrinted>
  <dcterms:created xsi:type="dcterms:W3CDTF">2011-07-12T20:37:04Z</dcterms:created>
  <dcterms:modified xsi:type="dcterms:W3CDTF">2024-09-10T14:17:15Z</dcterms:modified>
</cp:coreProperties>
</file>