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B86D8725-7242-2A44-B8FF-D3A049BA9EF0}" xr6:coauthVersionLast="47" xr6:coauthVersionMax="47" xr10:uidLastSave="{00000000-0000-0000-0000-000000000000}"/>
  <bookViews>
    <workbookView xWindow="6480" yWindow="500" windowWidth="31920" windowHeight="17260" xr2:uid="{00000000-000D-0000-FFFF-FFFF00000000}"/>
  </bookViews>
  <sheets>
    <sheet name="HORT-URBH" sheetId="3" r:id="rId1"/>
    <sheet name="GRAD CHECK" sheetId="7" r:id="rId2"/>
    <sheet name="ADVISOR'S NOTES" sheetId="1" r:id="rId3"/>
  </sheets>
  <definedNames>
    <definedName name="_xlnm.Print_Area" localSheetId="1">'GRAD CHECK'!$A$1:$I$46</definedName>
    <definedName name="_xlnm.Print_Area" localSheetId="0">'HORT-URBH'!$A$1:$AI$44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0" i="3" l="1"/>
  <c r="AE20" i="3"/>
  <c r="AD20" i="3"/>
  <c r="V15" i="3"/>
  <c r="U15" i="3"/>
  <c r="T15" i="3"/>
  <c r="G16" i="3"/>
  <c r="F16" i="3"/>
  <c r="E16" i="3"/>
  <c r="AF27" i="3" l="1"/>
  <c r="AE27" i="3"/>
  <c r="AD27" i="3"/>
  <c r="AF26" i="3"/>
  <c r="AE26" i="3"/>
  <c r="AD26" i="3"/>
  <c r="AF28" i="3"/>
  <c r="AE28" i="3"/>
  <c r="AD28" i="3"/>
  <c r="AF22" i="3"/>
  <c r="AE22" i="3"/>
  <c r="AD22" i="3"/>
  <c r="AF21" i="3"/>
  <c r="AE21" i="3"/>
  <c r="AD21" i="3"/>
  <c r="AF17" i="3"/>
  <c r="AE17" i="3"/>
  <c r="AD17" i="3"/>
  <c r="AF16" i="3"/>
  <c r="AE16" i="3"/>
  <c r="AD16" i="3"/>
  <c r="AF15" i="3"/>
  <c r="AE15" i="3"/>
  <c r="AD15" i="3"/>
  <c r="AF14" i="3"/>
  <c r="AE14" i="3"/>
  <c r="AD14" i="3"/>
  <c r="V16" i="3" l="1"/>
  <c r="U16" i="3"/>
  <c r="T16" i="3"/>
  <c r="V18" i="3"/>
  <c r="U18" i="3"/>
  <c r="T18" i="3"/>
  <c r="V17" i="3"/>
  <c r="U17" i="3"/>
  <c r="T17" i="3"/>
  <c r="V14" i="3"/>
  <c r="U14" i="3"/>
  <c r="T14" i="3"/>
  <c r="V13" i="3"/>
  <c r="U13" i="3"/>
  <c r="T13" i="3"/>
  <c r="V12" i="3"/>
  <c r="U12" i="3"/>
  <c r="T12" i="3"/>
  <c r="V11" i="3"/>
  <c r="U11" i="3"/>
  <c r="T11" i="3"/>
  <c r="V10" i="3"/>
  <c r="U10" i="3"/>
  <c r="T10" i="3"/>
  <c r="G19" i="3" l="1"/>
  <c r="F19" i="3"/>
  <c r="E19" i="3"/>
  <c r="E10" i="7" l="1"/>
  <c r="G17" i="3" l="1"/>
  <c r="F17" i="3"/>
  <c r="E17" i="3"/>
  <c r="B16" i="7" l="1"/>
  <c r="E13" i="7"/>
  <c r="B10" i="7"/>
  <c r="B7" i="7"/>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V8" i="3"/>
  <c r="U8" i="3"/>
  <c r="T8"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29" i="3"/>
  <c r="N29" i="3"/>
  <c r="M29" i="3"/>
  <c r="G29" i="3"/>
  <c r="F29" i="3"/>
  <c r="E29" i="3"/>
  <c r="G22" i="3"/>
  <c r="F22" i="3"/>
  <c r="E22" i="3"/>
  <c r="G21" i="3"/>
  <c r="F21" i="3"/>
  <c r="E21" i="3"/>
  <c r="G20" i="3"/>
  <c r="F20" i="3"/>
  <c r="E20" i="3"/>
  <c r="G18" i="3"/>
  <c r="F18" i="3"/>
  <c r="E18" i="3"/>
  <c r="G15" i="3"/>
  <c r="F15" i="3"/>
  <c r="E15" i="3"/>
  <c r="G14" i="3"/>
  <c r="F14" i="3"/>
  <c r="E14" i="3"/>
  <c r="G13" i="3"/>
  <c r="F13" i="3"/>
  <c r="E13" i="3"/>
  <c r="AF11" i="3"/>
  <c r="AE11" i="3"/>
  <c r="AD11" i="3"/>
  <c r="V9" i="3"/>
  <c r="U9" i="3"/>
  <c r="T9" i="3"/>
  <c r="G12" i="3"/>
  <c r="F12" i="3"/>
  <c r="E12" i="3"/>
  <c r="AF8" i="3"/>
  <c r="AE8" i="3"/>
  <c r="AD8" i="3"/>
  <c r="G11" i="3"/>
  <c r="F11" i="3"/>
  <c r="E11" i="3"/>
  <c r="AF9" i="3"/>
  <c r="AE9" i="3"/>
  <c r="AD9" i="3"/>
  <c r="AF10" i="3"/>
  <c r="AE10" i="3"/>
  <c r="AD10" i="3"/>
  <c r="G10" i="3"/>
  <c r="F10" i="3"/>
  <c r="E10" i="3"/>
  <c r="G9" i="3"/>
  <c r="F9" i="3"/>
  <c r="E9" i="3"/>
  <c r="AF7" i="3"/>
  <c r="Q25" i="3" s="1"/>
  <c r="AE7" i="3"/>
  <c r="AD7" i="3"/>
  <c r="G8" i="3"/>
  <c r="F8" i="3"/>
  <c r="E8" i="3"/>
  <c r="V7" i="3"/>
  <c r="U7" i="3"/>
  <c r="T7" i="3"/>
  <c r="G7" i="3"/>
  <c r="F7" i="3"/>
  <c r="E7" i="3"/>
  <c r="Q23" i="3" l="1"/>
  <c r="Q29" i="3"/>
  <c r="Q26" i="3"/>
  <c r="Q30" i="3"/>
  <c r="Q31" i="3" s="1"/>
  <c r="Q27" i="3"/>
  <c r="Q28" i="3" s="1"/>
  <c r="Q24" i="3"/>
  <c r="E16" i="7" s="1"/>
  <c r="F20" i="7"/>
  <c r="C20" i="7"/>
  <c r="F21" i="7" l="1"/>
  <c r="E1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Tiers</author>
    <author>Hood, Patty</author>
  </authors>
  <commentList>
    <comment ref="C7" authorId="0" shapeId="0" xr:uid="{00000000-0006-0000-0000-000001000000}">
      <text>
        <r>
          <rPr>
            <sz val="9"/>
            <color indexed="81"/>
            <rFont val="Tahoma"/>
            <family val="2"/>
          </rPr>
          <t>or 1313</t>
        </r>
      </text>
    </comment>
    <comment ref="C9" authorId="1" shapeId="0" xr:uid="{00000000-0006-0000-0000-000004000000}">
      <text>
        <r>
          <rPr>
            <sz val="9"/>
            <color indexed="81"/>
            <rFont val="Tahoma"/>
            <family val="2"/>
          </rPr>
          <t>or 1483 or 1493</t>
        </r>
      </text>
    </comment>
    <comment ref="S10" authorId="2" shapeId="0" xr:uid="{00000000-0006-0000-0000-000006000000}">
      <text>
        <r>
          <rPr>
            <sz val="9"/>
            <color indexed="81"/>
            <rFont val="Tahoma"/>
            <family val="2"/>
          </rPr>
          <t>or BCOM 3113
or ENGL 3323</t>
        </r>
      </text>
    </comment>
    <comment ref="C11" authorId="2" shapeId="0" xr:uid="{00000000-0006-0000-0000-000005000000}">
      <text>
        <r>
          <rPr>
            <sz val="9"/>
            <color indexed="81"/>
            <rFont val="Tahoma"/>
            <family val="2"/>
          </rPr>
          <t>or 1513</t>
        </r>
      </text>
    </comment>
    <comment ref="S11" authorId="2" shapeId="0" xr:uid="{00000000-0006-0000-0000-000007000000}">
      <text>
        <r>
          <rPr>
            <sz val="9"/>
            <color indexed="81"/>
            <rFont val="Tahoma"/>
            <family val="2"/>
          </rPr>
          <t>or SPCH 3733
or AGCM 3203
if used in GENED hours in this block are reduced by 3</t>
        </r>
      </text>
    </comment>
    <comment ref="C14" authorId="3" shapeId="0" xr:uid="{F142B85A-20F5-4693-AD40-197588175DE5}">
      <text>
        <r>
          <rPr>
            <sz val="9"/>
            <color indexed="81"/>
            <rFont val="Tahoma"/>
            <family val="2"/>
          </rPr>
          <t>and 1111
or BIOL 1114
or PBIO 1404</t>
        </r>
      </text>
    </comment>
    <comment ref="S14" authorId="3" shapeId="0" xr:uid="{BF9EB97D-0DF7-4EEF-A646-39B993B6EB46}">
      <text>
        <r>
          <rPr>
            <sz val="9"/>
            <color indexed="81"/>
            <rFont val="Tahoma"/>
            <family val="2"/>
          </rPr>
          <t>or 2513</t>
        </r>
      </text>
    </comment>
    <comment ref="C15" authorId="3" shapeId="0" xr:uid="{8AEAA481-1E85-4BB8-AAA1-ABAE589A8A14}">
      <text>
        <r>
          <rPr>
            <sz val="9"/>
            <color indexed="81"/>
            <rFont val="Tahoma"/>
            <family val="2"/>
          </rPr>
          <t>and 1113
or BIOL 1114
or PBIO 1404</t>
        </r>
      </text>
    </comment>
    <comment ref="S16" authorId="2" shapeId="0" xr:uid="{00000000-0006-0000-0000-00000B000000}">
      <text>
        <r>
          <rPr>
            <sz val="9"/>
            <color indexed="81"/>
            <rFont val="Tahoma"/>
            <family val="2"/>
          </rPr>
          <t>or 3833</t>
        </r>
      </text>
    </comment>
    <comment ref="C18" authorId="3" shapeId="0" xr:uid="{7226C41D-88F6-4E0C-AC50-2C60E1D0777B}">
      <text>
        <r>
          <rPr>
            <sz val="9"/>
            <color indexed="81"/>
            <rFont val="Tahoma"/>
            <family val="2"/>
          </rPr>
          <t>course designated
A, H, N, or S</t>
        </r>
      </text>
    </comment>
    <comment ref="C19" authorId="4" shapeId="0" xr:uid="{00000000-0006-0000-0000-000009000000}">
      <text>
        <r>
          <rPr>
            <sz val="9"/>
            <color indexed="81"/>
            <rFont val="Tahoma"/>
            <family val="2"/>
          </rPr>
          <t>course designated
A, H, N, or S</t>
        </r>
      </text>
    </comment>
    <comment ref="C20" authorId="4" shapeId="0" xr:uid="{00000000-0006-0000-0000-00000A000000}">
      <text>
        <r>
          <rPr>
            <sz val="9"/>
            <color indexed="81"/>
            <rFont val="Tahoma"/>
            <family val="2"/>
          </rPr>
          <t>course designated
A, H, N, or S</t>
        </r>
      </text>
    </comment>
  </commentList>
</comments>
</file>

<file path=xl/sharedStrings.xml><?xml version="1.0" encoding="utf-8"?>
<sst xmlns="http://schemas.openxmlformats.org/spreadsheetml/2006/main" count="123" uniqueCount="86">
  <si>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</si>
  <si>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</si>
  <si>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</si>
  <si>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</si>
  <si>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</si>
  <si>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</si>
  <si>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</si>
  <si>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</si>
  <si>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</si>
  <si>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</si>
  <si>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</si>
  <si>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</si>
  <si>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</si>
  <si>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</si>
  <si>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</si>
  <si>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</si>
  <si>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</si>
  <si>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</si>
  <si>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</si>
  <si>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</si>
  <si>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</si>
  <si>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</si>
  <si>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</si>
  <si>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</si>
  <si>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</si>
  <si>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</si>
  <si>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</si>
  <si>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</si>
  <si>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</si>
  <si>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</si>
  <si>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</si>
  <si>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</si>
  <si>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</si>
  <si>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</si>
  <si>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</si>
  <si>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</si>
  <si>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</si>
  <si>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</si>
  <si>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</si>
  <si>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</si>
  <si>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</si>
  <si>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</si>
  <si>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</si>
  <si>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</si>
  <si>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</si>
  <si>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</si>
  <si>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SOIL</t>
  </si>
  <si>
    <t>HORT</t>
  </si>
  <si>
    <t>Total Hours to Date:</t>
  </si>
  <si>
    <t>(hrs. = current courses + deficiencies)</t>
  </si>
  <si>
    <t>APPROVED BY:</t>
  </si>
  <si>
    <t>ADVISOR</t>
  </si>
  <si>
    <t>GENED</t>
  </si>
  <si>
    <t>AGCM</t>
  </si>
  <si>
    <t>LNAME, FNAME</t>
  </si>
  <si>
    <t>EARNED U/D HOURS (40)</t>
  </si>
  <si>
    <t>GPA U/D HOURS</t>
  </si>
  <si>
    <t xml:space="preserve">CHEM </t>
  </si>
  <si>
    <t>ENTO</t>
  </si>
  <si>
    <t>PLP</t>
  </si>
  <si>
    <t>MGMT</t>
  </si>
  <si>
    <t>Elective Hours:</t>
  </si>
  <si>
    <t>Ag</t>
  </si>
  <si>
    <t>FERGUSON COLLEGE OF AGRICULTURE</t>
  </si>
  <si>
    <t>Upper-Division GPA:</t>
  </si>
  <si>
    <t>Total  Upper-Div. Hours to Date:</t>
  </si>
  <si>
    <t>Total  Upper-Div. Points to Date:</t>
  </si>
  <si>
    <t xml:space="preserve">Upper-Div. hours &amp; points needed: </t>
  </si>
  <si>
    <t>__________________________________________________________________ Advisor/Date Signed</t>
  </si>
  <si>
    <t>__________________________________________________________ Department Head/Date Signed</t>
  </si>
  <si>
    <t>______________________________________________________________ Assoc. Dean/Date Signed</t>
  </si>
  <si>
    <t>HORT-URBH</t>
  </si>
  <si>
    <t>00000000</t>
  </si>
  <si>
    <t>General Eduction Requirements:  40 Hours</t>
  </si>
  <si>
    <t>College/Dept. Requirements:  36 Hours</t>
  </si>
  <si>
    <t>9 Hours HORT (3 Upper Division)</t>
  </si>
  <si>
    <t xml:space="preserve">12 Hours from FCOA (3 Upper Division) </t>
  </si>
  <si>
    <t>(3 Upper Division)</t>
  </si>
  <si>
    <t>Major Requirement Hours</t>
  </si>
  <si>
    <t>Major Requirement Points</t>
  </si>
  <si>
    <t>Major GPA</t>
  </si>
  <si>
    <t>Major Requirements:  44 Hours</t>
  </si>
  <si>
    <t>8 Hours ACCT, AGEC, EEE, LSB, MKTG, MGMT</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</si>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</sst>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b/>
      <sz val="10"/>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auto="1"/>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5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7" fillId="0" borderId="14" xfId="2" applyBorder="1" applyProtection="1">
      <protection hidden="1"/>
    </xf>
    <xf numFmtId="0" fontId="7" fillId="0" borderId="15" xfId="2" applyBorder="1" applyProtection="1">
      <protection hidden="1"/>
    </xf>
    <xf numFmtId="0" fontId="7" fillId="0" borderId="16" xfId="2" applyBorder="1" applyProtection="1">
      <protection hidden="1"/>
    </xf>
    <xf numFmtId="0" fontId="7" fillId="2" borderId="17" xfId="2" applyFill="1" applyBorder="1" applyProtection="1">
      <protection hidden="1"/>
    </xf>
    <xf numFmtId="0" fontId="7" fillId="2" borderId="18" xfId="2" applyFill="1" applyBorder="1" applyProtection="1">
      <protection hidden="1"/>
    </xf>
    <xf numFmtId="0" fontId="1" fillId="0" borderId="0" xfId="2" applyFont="1" applyAlignment="1" applyProtection="1">
      <alignment horizontal="center"/>
      <protection hidden="1"/>
    </xf>
    <xf numFmtId="0" fontId="0" fillId="0" borderId="0" xfId="2" applyFont="1" applyProtection="1">
      <protection hidden="1"/>
    </xf>
    <xf numFmtId="0" fontId="0" fillId="0" borderId="12" xfId="2" applyFont="1" applyBorder="1" applyAlignment="1" applyProtection="1">
      <alignment horizontal="center"/>
      <protection locked="0"/>
    </xf>
    <xf numFmtId="0" fontId="0" fillId="0" borderId="11" xfId="2" applyFont="1" applyBorder="1" applyProtection="1">
      <protection locked="0"/>
    </xf>
    <xf numFmtId="0" fontId="6" fillId="0" borderId="0" xfId="1" applyFont="1" applyAlignment="1">
      <alignment horizontal="left"/>
    </xf>
    <xf numFmtId="0" fontId="6" fillId="0" borderId="0" xfId="1" applyFont="1" applyAlignment="1">
      <alignment horizontal="center"/>
    </xf>
    <xf numFmtId="0" fontId="8" fillId="0" borderId="0" xfId="2" applyFont="1"/>
    <xf numFmtId="0" fontId="0" fillId="0" borderId="0" xfId="2" applyFont="1" applyAlignment="1">
      <alignment horizontal="center"/>
    </xf>
    <xf numFmtId="0" fontId="2" fillId="0" borderId="0" xfId="2" applyFont="1" applyAlignment="1">
      <alignment horizontal="left"/>
    </xf>
    <xf numFmtId="0" fontId="2" fillId="0" borderId="0" xfId="2" applyFont="1" applyAlignment="1">
      <alignment horizontal="center"/>
    </xf>
    <xf numFmtId="0" fontId="7" fillId="0" borderId="0" xfId="2" applyAlignment="1">
      <alignment horizontal="left"/>
    </xf>
    <xf numFmtId="0" fontId="0" fillId="0" borderId="0" xfId="2" applyFont="1"/>
    <xf numFmtId="14" fontId="6" fillId="0" borderId="0" xfId="0" applyNumberFormat="1" applyFont="1"/>
    <xf numFmtId="0" fontId="3" fillId="0" borderId="0" xfId="2" applyFont="1" applyProtection="1">
      <protection hidden="1"/>
    </xf>
    <xf numFmtId="0" fontId="4" fillId="0" borderId="0" xfId="1" applyFont="1" applyAlignment="1" applyProtection="1">
      <alignment horizontal="left"/>
      <protection hidden="1"/>
    </xf>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9" fillId="0" borderId="0" xfId="1" applyFont="1" applyProtection="1">
      <protection hidden="1"/>
    </xf>
    <xf numFmtId="0" fontId="9" fillId="0" borderId="0" xfId="1" applyFont="1"/>
    <xf numFmtId="0" fontId="21"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0" fontId="0" fillId="0" borderId="6" xfId="2" applyFont="1" applyBorder="1" applyAlignment="1" applyProtection="1">
      <alignment horizontal="center"/>
      <protection locked="0"/>
    </xf>
    <xf numFmtId="0" fontId="0" fillId="0" borderId="0" xfId="2" applyFont="1" applyAlignment="1" applyProtection="1">
      <alignment horizontal="center"/>
      <protection locked="0"/>
    </xf>
    <xf numFmtId="0" fontId="1" fillId="0" borderId="0" xfId="2" applyFont="1" applyAlignment="1" applyProtection="1">
      <alignment horizontal="left"/>
      <protection hidden="1"/>
    </xf>
    <xf numFmtId="0" fontId="2" fillId="0" borderId="0" xfId="2" applyFont="1" applyAlignment="1" applyProtection="1">
      <alignment horizontal="left"/>
      <protection locked="0"/>
    </xf>
    <xf numFmtId="164" fontId="22" fillId="3" borderId="3" xfId="2" applyNumberFormat="1" applyFont="1" applyFill="1" applyBorder="1" applyAlignment="1" applyProtection="1">
      <alignment horizontal="center"/>
      <protection locked="0"/>
    </xf>
    <xf numFmtId="1" fontId="6" fillId="0" borderId="0" xfId="1" applyNumberFormat="1" applyFont="1" applyAlignment="1">
      <alignment horizontal="left"/>
    </xf>
    <xf numFmtId="0" fontId="2" fillId="0" borderId="0" xfId="2" applyFont="1" applyProtection="1">
      <protection locked="0"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2" xfId="2" applyFont="1" applyBorder="1" applyAlignment="1" applyProtection="1">
      <alignment horizontal="left"/>
      <protection locked="0"/>
    </xf>
    <xf numFmtId="0" fontId="2" fillId="0" borderId="4" xfId="2" applyFont="1" applyBorder="1" applyAlignment="1" applyProtection="1">
      <alignment horizontal="left"/>
      <protection hidden="1"/>
    </xf>
    <xf numFmtId="0" fontId="2" fillId="0" borderId="0" xfId="2" applyFont="1" applyAlignment="1" applyProtection="1">
      <alignment horizontal="left"/>
      <protection hidden="1"/>
    </xf>
    <xf numFmtId="0" fontId="0" fillId="0" borderId="0" xfId="2" applyFont="1" applyProtection="1">
      <protection locked="0" hidden="1"/>
    </xf>
    <xf numFmtId="0" fontId="0" fillId="0" borderId="0" xfId="2" applyFont="1" applyAlignment="1" applyProtection="1">
      <alignment horizontal="left"/>
      <protection locked="0"/>
    </xf>
    <xf numFmtId="0" fontId="2" fillId="0" borderId="0" xfId="2" applyFont="1" applyAlignment="1" applyProtection="1">
      <alignment horizontal="left"/>
      <protection locked="0" hidden="1"/>
    </xf>
    <xf numFmtId="0" fontId="24" fillId="0" borderId="0" xfId="2" applyFont="1"/>
    <xf numFmtId="0" fontId="2" fillId="0" borderId="6"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7" fillId="0" borderId="21" xfId="2" applyBorder="1" applyAlignment="1" applyProtection="1">
      <alignment horizontal="right"/>
      <protection hidden="1"/>
    </xf>
    <xf numFmtId="0" fontId="1" fillId="0" borderId="21" xfId="2" applyFont="1" applyBorder="1" applyProtection="1">
      <protection hidden="1"/>
    </xf>
    <xf numFmtId="0" fontId="7" fillId="0" borderId="21" xfId="2" applyBorder="1" applyProtection="1">
      <protection hidden="1"/>
    </xf>
    <xf numFmtId="0" fontId="12" fillId="0" borderId="21" xfId="2" applyFont="1" applyBorder="1" applyProtection="1">
      <protection hidden="1"/>
    </xf>
    <xf numFmtId="0" fontId="2" fillId="0" borderId="21" xfId="2" applyFont="1" applyBorder="1" applyProtection="1">
      <protection hidden="1"/>
    </xf>
    <xf numFmtId="0" fontId="0" fillId="0" borderId="21" xfId="2" applyFont="1" applyBorder="1" applyProtection="1">
      <protection hidden="1"/>
    </xf>
    <xf numFmtId="0" fontId="0" fillId="0" borderId="21" xfId="2" applyFont="1" applyBorder="1" applyProtection="1">
      <protection locked="0"/>
    </xf>
    <xf numFmtId="0" fontId="7" fillId="0" borderId="22" xfId="2" applyBorder="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1" xfId="2" applyFont="1" applyBorder="1" applyProtection="1">
      <protection locked="0"/>
    </xf>
    <xf numFmtId="0" fontId="0" fillId="0" borderId="0" xfId="2" applyFont="1" applyProtection="1">
      <protection locked="0"/>
    </xf>
    <xf numFmtId="0" fontId="2" fillId="0" borderId="4" xfId="2" applyFont="1" applyBorder="1" applyAlignment="1" applyProtection="1">
      <alignment horizontal="left"/>
      <protection locked="0"/>
    </xf>
    <xf numFmtId="0" fontId="2" fillId="0" borderId="0" xfId="2" applyFont="1" applyAlignment="1" applyProtection="1">
      <alignment horizontal="left"/>
      <protection locked="0"/>
    </xf>
    <xf numFmtId="0" fontId="0" fillId="0" borderId="0" xfId="2" applyFont="1" applyAlignment="1" applyProtection="1">
      <alignment horizontal="center"/>
      <protection locked="0"/>
    </xf>
    <xf numFmtId="0" fontId="2" fillId="0" borderId="3" xfId="2" applyFont="1" applyBorder="1" applyAlignment="1" applyProtection="1">
      <alignment horizontal="left"/>
      <protection locked="0"/>
    </xf>
    <xf numFmtId="0" fontId="0" fillId="0" borderId="6" xfId="2" applyFont="1" applyBorder="1" applyAlignment="1" applyProtection="1">
      <alignment horizontal="left"/>
      <protection locked="0"/>
    </xf>
    <xf numFmtId="0" fontId="0" fillId="0" borderId="0" xfId="2" applyFont="1" applyAlignment="1" applyProtection="1">
      <alignment horizontal="left"/>
      <protection locked="0"/>
    </xf>
    <xf numFmtId="0" fontId="2" fillId="0" borderId="5" xfId="2" applyFont="1" applyBorder="1" applyAlignment="1" applyProtection="1">
      <alignment horizontal="left"/>
      <protection locked="0"/>
    </xf>
    <xf numFmtId="0" fontId="2" fillId="0" borderId="6"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8" fillId="0" borderId="6" xfId="2" applyFont="1" applyBorder="1" applyAlignment="1" applyProtection="1">
      <alignment horizontal="center"/>
      <protection locked="0"/>
    </xf>
    <xf numFmtId="49" fontId="23" fillId="0" borderId="6" xfId="2" applyNumberFormat="1" applyFont="1" applyBorder="1" applyAlignment="1" applyProtection="1">
      <alignment horizontal="center"/>
      <protection locked="0"/>
    </xf>
    <xf numFmtId="0" fontId="19" fillId="0" borderId="6" xfId="2" applyFont="1" applyBorder="1" applyProtection="1">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7" fillId="0" borderId="3" xfId="2" applyBorder="1" applyAlignment="1" applyProtection="1">
      <alignment horizontal="left"/>
      <protection locked="0"/>
    </xf>
    <xf numFmtId="0" fontId="9" fillId="0" borderId="6" xfId="2" applyFont="1" applyBorder="1" applyAlignment="1" applyProtection="1">
      <alignment horizontal="center"/>
      <protection hidden="1"/>
    </xf>
    <xf numFmtId="0" fontId="7" fillId="0" borderId="5" xfId="2" applyBorder="1" applyAlignment="1" applyProtection="1">
      <alignment horizontal="left"/>
      <protection locked="0"/>
    </xf>
    <xf numFmtId="0" fontId="0" fillId="0" borderId="5" xfId="2" applyFont="1" applyBorder="1" applyAlignment="1" applyProtection="1">
      <alignment horizontal="left" vertical="center"/>
      <protection locked="0"/>
    </xf>
    <xf numFmtId="0" fontId="7" fillId="0" borderId="5" xfId="2" applyBorder="1" applyAlignment="1" applyProtection="1">
      <alignment horizontal="left" vertic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center"/>
      <protection locked="0"/>
    </xf>
    <xf numFmtId="0" fontId="15" fillId="0" borderId="21" xfId="2" applyFont="1" applyBorder="1" applyProtection="1">
      <protection hidden="1"/>
    </xf>
    <xf numFmtId="0" fontId="15" fillId="0" borderId="0" xfId="2" applyFont="1" applyProtection="1">
      <protection hidden="1"/>
    </xf>
    <xf numFmtId="0" fontId="7" fillId="0" borderId="0" xfId="2" applyAlignment="1" applyProtection="1">
      <alignment horizontal="center"/>
      <protection locked="0"/>
    </xf>
    <xf numFmtId="0" fontId="7" fillId="0" borderId="0" xfId="2" applyAlignment="1" applyProtection="1">
      <alignment horizontal="left"/>
      <protection locked="0"/>
    </xf>
    <xf numFmtId="1" fontId="7" fillId="0" borderId="8" xfId="2" applyNumberFormat="1" applyBorder="1" applyAlignment="1" applyProtection="1">
      <alignment horizontal="center"/>
      <protection hidden="1"/>
    </xf>
    <xf numFmtId="1" fontId="7" fillId="0" borderId="9" xfId="2" applyNumberFormat="1" applyBorder="1" applyAlignment="1" applyProtection="1">
      <alignment horizontal="center"/>
      <protection hidden="1"/>
    </xf>
    <xf numFmtId="2" fontId="7" fillId="0" borderId="10"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9" fillId="0" borderId="8" xfId="2" applyFont="1" applyBorder="1" applyAlignment="1" applyProtection="1">
      <alignment horizontal="center"/>
      <protection hidden="1"/>
    </xf>
    <xf numFmtId="2" fontId="7" fillId="0" borderId="19" xfId="2" applyNumberFormat="1" applyBorder="1" applyAlignment="1" applyProtection="1">
      <alignment horizontal="center"/>
      <protection hidden="1"/>
    </xf>
    <xf numFmtId="0" fontId="7" fillId="0" borderId="0" xfId="2" applyAlignment="1" applyProtection="1">
      <alignment horizontal="left"/>
      <protection hidden="1"/>
    </xf>
    <xf numFmtId="0" fontId="7" fillId="0" borderId="0" xfId="2" applyProtection="1">
      <protection hidden="1"/>
    </xf>
    <xf numFmtId="1" fontId="7" fillId="0" borderId="10" xfId="2" applyNumberFormat="1" applyBorder="1" applyAlignment="1" applyProtection="1">
      <alignment horizontal="center"/>
      <protection hidden="1"/>
    </xf>
    <xf numFmtId="0" fontId="7" fillId="0" borderId="7" xfId="2" applyBorder="1" applyAlignment="1" applyProtection="1">
      <alignment horizontal="center"/>
      <protection hidden="1"/>
    </xf>
    <xf numFmtId="0" fontId="2" fillId="0" borderId="0" xfId="2" applyFont="1" applyProtection="1">
      <protection locked="0"/>
    </xf>
    <xf numFmtId="0" fontId="7" fillId="0" borderId="0" xfId="2" applyProtection="1">
      <protection locked="0"/>
    </xf>
    <xf numFmtId="14" fontId="0" fillId="0" borderId="3" xfId="2" applyNumberFormat="1" applyFont="1" applyBorder="1" applyAlignment="1" applyProtection="1">
      <alignment horizontal="center"/>
      <protection locked="0"/>
    </xf>
    <xf numFmtId="0" fontId="4" fillId="0" borderId="0" xfId="1" applyFont="1" applyAlignment="1" applyProtection="1">
      <alignment horizontal="center"/>
      <protection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xf numFmtId="0" fontId="6" fillId="0" borderId="0" xfId="1" applyFont="1" applyAlignment="1" applyProtection="1">
      <alignment horizontal="left"/>
      <protection locked="0"/>
    </xf>
    <xf numFmtId="0" fontId="20"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0" fontId="4"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8">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123825</xdr:colOff>
      <xdr:row>34</xdr:row>
      <xdr:rowOff>1</xdr:rowOff>
    </xdr:from>
    <xdr:to>
      <xdr:col>24</xdr:col>
      <xdr:colOff>704850</xdr:colOff>
      <xdr:row>44</xdr:row>
      <xdr:rowOff>866</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124200" y="5657851"/>
          <a:ext cx="2571750" cy="17058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9525</xdr:colOff>
      <xdr:row>37</xdr:row>
      <xdr:rowOff>159500</xdr:rowOff>
    </xdr:from>
    <xdr:to>
      <xdr:col>34</xdr:col>
      <xdr:colOff>857771</xdr:colOff>
      <xdr:row>43</xdr:row>
      <xdr:rowOff>134035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19775" y="6350750"/>
          <a:ext cx="2953271" cy="10032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 2.00 GPA or higher is required in upper-division hours.</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A 2.25 GPA or higher is required in courses listed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zoomScaleNormal="100" workbookViewId="0">
      <selection activeCell="Y22" sqref="Y22"/>
    </sheetView>
  </sheetViews>
  <sheetFormatPr baseColWidth="10" defaultColWidth="9.1640625" defaultRowHeight="13" x14ac:dyDescent="0.15"/>
  <cols>
    <col min="1" max="1" width="7.6640625" style="21" customWidth="1"/>
    <col min="2" max="2" width="6.5" style="21" customWidth="1"/>
    <col min="3" max="3" width="3.5" style="21" customWidth="1"/>
    <col min="4" max="4" width="4.1640625" style="21" customWidth="1"/>
    <col min="5" max="5" width="3.5" style="23" hidden="1" customWidth="1"/>
    <col min="6" max="6" width="5.5" style="23" hidden="1" customWidth="1"/>
    <col min="7" max="7" width="6.5" style="23" hidden="1" customWidth="1"/>
    <col min="8" max="8" width="1.83203125" style="23" customWidth="1"/>
    <col min="9" max="10" width="6.5" style="21" customWidth="1"/>
    <col min="11" max="11" width="3.5" style="21" customWidth="1"/>
    <col min="12" max="12" width="4.5" style="21" customWidth="1"/>
    <col min="13" max="13" width="3.5" style="21" hidden="1" customWidth="1"/>
    <col min="14" max="14" width="2.5" style="21" hidden="1" customWidth="1"/>
    <col min="15" max="15" width="3.5" style="23" hidden="1" customWidth="1"/>
    <col min="16" max="16" width="2" style="21" customWidth="1"/>
    <col min="17" max="17" width="7.1640625" style="21" customWidth="1"/>
    <col min="18" max="18" width="5.5" style="21" customWidth="1"/>
    <col min="19" max="19" width="6.5" style="21" customWidth="1"/>
    <col min="20" max="20" width="4.5" style="21" hidden="1" customWidth="1"/>
    <col min="21" max="21" width="5" style="21" hidden="1" customWidth="1"/>
    <col min="22" max="22" width="4.5" style="21" hidden="1" customWidth="1"/>
    <col min="23" max="23" width="2" style="21" customWidth="1"/>
    <col min="24" max="24" width="6.5" style="21" customWidth="1"/>
    <col min="25" max="25" width="10.83203125" style="21" customWidth="1"/>
    <col min="26" max="26" width="1.5" style="21" customWidth="1"/>
    <col min="27" max="27" width="7" style="21" customWidth="1"/>
    <col min="28" max="28" width="6.5" style="21" customWidth="1"/>
    <col min="29" max="29" width="7.5" style="21" customWidth="1"/>
    <col min="30" max="30" width="4.5" style="21" hidden="1" customWidth="1"/>
    <col min="31" max="31" width="5.1640625" style="21" hidden="1" customWidth="1"/>
    <col min="32" max="32" width="5.5" style="21" hidden="1" customWidth="1"/>
    <col min="33" max="33" width="2" style="21" customWidth="1"/>
    <col min="34" max="34" width="8.5" style="21" customWidth="1"/>
    <col min="35" max="35" width="13.5" style="21" customWidth="1"/>
    <col min="36" max="16384" width="9.1640625" style="21"/>
  </cols>
  <sheetData>
    <row r="1" spans="1:35" s="14" customFormat="1" ht="23.25" customHeight="1" x14ac:dyDescent="0.2">
      <c r="A1" s="79" t="s">
        <v>17</v>
      </c>
      <c r="B1" s="101" t="s">
        <v>54</v>
      </c>
      <c r="C1" s="101"/>
      <c r="D1" s="101"/>
      <c r="E1" s="101"/>
      <c r="F1" s="101"/>
      <c r="G1" s="101"/>
      <c r="H1" s="101"/>
      <c r="I1" s="101"/>
      <c r="J1" s="101"/>
      <c r="K1" s="101"/>
      <c r="L1" s="101"/>
      <c r="M1" s="101"/>
      <c r="N1" s="101"/>
      <c r="O1" s="101"/>
      <c r="P1" s="101"/>
      <c r="Q1" s="101"/>
      <c r="R1" s="78" t="s">
        <v>6</v>
      </c>
      <c r="S1" s="102" t="s">
        <v>72</v>
      </c>
      <c r="T1" s="102"/>
      <c r="U1" s="102"/>
      <c r="V1" s="102"/>
      <c r="W1" s="102"/>
      <c r="X1" s="102"/>
      <c r="Y1" s="102"/>
      <c r="Z1" s="107" t="s">
        <v>71</v>
      </c>
      <c r="AA1" s="107"/>
      <c r="AB1" s="107"/>
      <c r="AC1" s="78" t="s">
        <v>18</v>
      </c>
      <c r="AD1" s="78"/>
      <c r="AE1" s="78"/>
      <c r="AF1" s="78"/>
      <c r="AG1" s="103" t="s">
        <v>51</v>
      </c>
      <c r="AH1" s="103"/>
      <c r="AI1" s="103"/>
    </row>
    <row r="2" spans="1:35" ht="23" hidden="1" x14ac:dyDescent="0.25">
      <c r="A2" s="80"/>
      <c r="B2" s="15"/>
      <c r="C2" s="16"/>
      <c r="D2" s="17"/>
      <c r="E2" s="17"/>
      <c r="F2" s="17"/>
      <c r="G2" s="17"/>
      <c r="H2" s="17"/>
      <c r="I2" s="17"/>
      <c r="J2" s="17"/>
      <c r="K2" s="17"/>
      <c r="L2" s="17"/>
      <c r="M2" s="17"/>
      <c r="N2" s="17"/>
      <c r="O2" s="17"/>
      <c r="P2" s="17"/>
      <c r="Q2" s="17"/>
      <c r="R2" s="17"/>
      <c r="S2" s="15"/>
      <c r="T2" s="18"/>
      <c r="U2" s="18"/>
      <c r="V2" s="18"/>
      <c r="W2" s="19"/>
      <c r="X2" s="19"/>
      <c r="Y2" s="19"/>
      <c r="Z2" s="13"/>
      <c r="AA2" s="13"/>
      <c r="AB2" s="13"/>
      <c r="AC2" s="15"/>
      <c r="AD2" s="15"/>
      <c r="AE2" s="15"/>
      <c r="AF2" s="15"/>
      <c r="AG2" s="20"/>
      <c r="AH2" s="20"/>
      <c r="AI2" s="20"/>
    </row>
    <row r="3" spans="1:35" ht="18" x14ac:dyDescent="0.2">
      <c r="A3" s="81" t="s">
        <v>73</v>
      </c>
      <c r="D3" s="23"/>
      <c r="H3" s="24"/>
      <c r="O3" s="21"/>
      <c r="Q3" s="40" t="s">
        <v>74</v>
      </c>
      <c r="S3" s="15"/>
      <c r="T3" s="18"/>
      <c r="U3" s="18"/>
      <c r="V3" s="18"/>
      <c r="W3" s="45"/>
      <c r="X3" s="45"/>
      <c r="Y3" s="45"/>
      <c r="Z3" s="13"/>
      <c r="AA3" s="40" t="s">
        <v>81</v>
      </c>
      <c r="AB3" s="13"/>
      <c r="AC3" s="13"/>
      <c r="AD3" s="13"/>
      <c r="AE3" s="13"/>
      <c r="AF3" s="13"/>
      <c r="AG3" s="13"/>
      <c r="AH3" s="13"/>
      <c r="AI3" s="52" t="s">
        <v>84</v>
      </c>
    </row>
    <row r="4" spans="1:35" ht="9" customHeight="1" x14ac:dyDescent="0.15">
      <c r="A4" s="82"/>
      <c r="B4" s="23"/>
      <c r="C4" s="23"/>
      <c r="D4" s="23"/>
      <c r="I4" s="23"/>
      <c r="J4" s="23"/>
      <c r="K4" s="23"/>
      <c r="L4" s="23"/>
      <c r="M4" s="23"/>
      <c r="N4" s="23"/>
      <c r="P4" s="23"/>
      <c r="Q4" s="23"/>
      <c r="R4" s="23"/>
      <c r="S4" s="23"/>
      <c r="T4" s="23"/>
      <c r="U4" s="23"/>
      <c r="V4" s="23"/>
      <c r="W4" s="23"/>
      <c r="X4" s="23"/>
      <c r="Y4" s="23"/>
      <c r="Z4" s="23"/>
      <c r="AA4" s="23"/>
      <c r="AB4" s="23"/>
      <c r="AC4" s="23"/>
      <c r="AD4" s="23"/>
      <c r="AE4" s="23"/>
      <c r="AF4" s="23"/>
      <c r="AG4" s="23"/>
      <c r="AH4" s="23"/>
      <c r="AI4" s="23"/>
    </row>
    <row r="5" spans="1:35" x14ac:dyDescent="0.15">
      <c r="A5" s="83" t="s">
        <v>19</v>
      </c>
      <c r="B5" s="25"/>
      <c r="C5" s="25" t="s">
        <v>20</v>
      </c>
      <c r="D5" s="25"/>
      <c r="E5" s="26" t="s">
        <v>21</v>
      </c>
      <c r="F5" s="26" t="s">
        <v>22</v>
      </c>
      <c r="G5" s="26" t="s">
        <v>23</v>
      </c>
      <c r="H5" s="26"/>
      <c r="I5" s="23"/>
      <c r="J5" s="25" t="s">
        <v>24</v>
      </c>
      <c r="K5" s="25"/>
      <c r="L5" s="25"/>
      <c r="M5" s="23"/>
      <c r="N5" s="23"/>
      <c r="P5" s="23"/>
      <c r="Q5" s="25" t="s">
        <v>19</v>
      </c>
      <c r="R5" s="25"/>
      <c r="S5" s="25" t="s">
        <v>20</v>
      </c>
      <c r="T5" s="26" t="s">
        <v>21</v>
      </c>
      <c r="U5" s="26" t="s">
        <v>22</v>
      </c>
      <c r="V5" s="26" t="s">
        <v>23</v>
      </c>
      <c r="W5" s="23"/>
      <c r="X5" s="25" t="s">
        <v>24</v>
      </c>
      <c r="Y5" s="23"/>
      <c r="Z5" s="23"/>
      <c r="AA5" s="25" t="s">
        <v>19</v>
      </c>
      <c r="AB5" s="25"/>
      <c r="AC5" s="25" t="s">
        <v>20</v>
      </c>
      <c r="AD5" s="26" t="s">
        <v>21</v>
      </c>
      <c r="AE5" s="26" t="s">
        <v>22</v>
      </c>
      <c r="AF5" s="26" t="s">
        <v>23</v>
      </c>
      <c r="AG5" s="23"/>
      <c r="AH5" s="25" t="s">
        <v>24</v>
      </c>
      <c r="AI5" s="23"/>
    </row>
    <row r="6" spans="1:35" ht="9" customHeight="1" x14ac:dyDescent="0.15">
      <c r="A6" s="82"/>
      <c r="B6" s="23"/>
      <c r="C6" s="23"/>
      <c r="D6" s="23"/>
      <c r="I6" s="23"/>
      <c r="J6" s="23"/>
      <c r="K6" s="23"/>
      <c r="L6" s="23"/>
      <c r="M6" s="23"/>
      <c r="N6" s="23"/>
      <c r="P6" s="23"/>
      <c r="Q6" s="23"/>
      <c r="R6" s="23"/>
      <c r="S6" s="23"/>
      <c r="T6" s="23"/>
      <c r="U6" s="23"/>
      <c r="V6" s="23"/>
      <c r="W6" s="23"/>
      <c r="X6" s="23"/>
      <c r="Y6" s="23"/>
      <c r="Z6" s="23"/>
      <c r="AA6" s="23"/>
      <c r="AB6" s="23"/>
      <c r="AC6" s="23"/>
      <c r="AD6" s="23"/>
      <c r="AE6" s="23"/>
      <c r="AF6" s="23"/>
      <c r="AG6" s="23"/>
      <c r="AH6" s="23"/>
      <c r="AI6" s="23"/>
    </row>
    <row r="7" spans="1:35" x14ac:dyDescent="0.15">
      <c r="A7" s="84" t="s">
        <v>25</v>
      </c>
      <c r="B7" s="71">
        <v>1113</v>
      </c>
      <c r="C7" s="104"/>
      <c r="D7" s="105"/>
      <c r="E7" s="17">
        <f t="shared" ref="E7:E22" si="0">IF(H7&lt;&gt;"",H7,3)*IF(C7="A",4,IF(C7="B",3,IF(C7="C",2,IF(C7="D",1,IF(AND(C7&gt;=0,C7&lt;=4,ISNUMBER(C7)),C7,0)))))</f>
        <v>0</v>
      </c>
      <c r="F7" s="17" t="str">
        <f t="shared" ref="F7:F22" si="1">IF(OR(C7="A",C7="B",C7="C",C7="D",C7="F",AND(C7&gt;=0,C7&lt;=4,ISNUMBER(C7))),IF(H7&lt;&gt;"",H7,3),"")</f>
        <v/>
      </c>
      <c r="G7" s="17" t="str">
        <f t="shared" ref="G7:G22" si="2">IF(OR(C7="A",C7="B",C7="C",C7="D",C7="P",AND(C7&gt;=0,C7&lt;=4,ISNUMBER(C7))),IF(H7&lt;&gt;"",H7,3),"")</f>
        <v/>
      </c>
      <c r="H7" s="17"/>
      <c r="I7" s="106"/>
      <c r="J7" s="106"/>
      <c r="K7" s="106"/>
      <c r="L7" s="106"/>
      <c r="M7" s="23"/>
      <c r="N7" s="23"/>
      <c r="P7" s="23"/>
      <c r="Q7" s="13" t="s">
        <v>85</v>
      </c>
      <c r="R7" s="69">
        <v>1111</v>
      </c>
      <c r="S7" s="88"/>
      <c r="T7" s="17">
        <f>IF(W7&lt;&gt;"",W7,3)*IF(S7="A",4,IF(S7="B",3,IF(S7="C",2,IF(S7="D",1,IF(AND(S7&gt;=0,S7&lt;=4,ISNUMBER(S7)),S7,0)))))</f>
        <v>0</v>
      </c>
      <c r="U7" s="17" t="str">
        <f>IF(OR(S7="A",S7="B",S7="C",S7="D",S7="F",AND(S7&gt;=0,S7&lt;=4,ISNUMBER(S7))),IF(W7&lt;&gt;"",W7,3),"")</f>
        <v/>
      </c>
      <c r="V7" s="17" t="str">
        <f>IF(OR(S7="A",S7="B",S7="C",S7="D",S7="P",AND(S7&gt;=0,S7&lt;=4,ISNUMBER(S7))),IF(W7&lt;&gt;"",W7,3),"")</f>
        <v/>
      </c>
      <c r="W7" s="17">
        <v>1</v>
      </c>
      <c r="X7" s="100"/>
      <c r="Y7" s="106"/>
      <c r="Z7" s="23"/>
      <c r="AA7" s="40" t="s">
        <v>47</v>
      </c>
      <c r="AB7" s="69">
        <v>3113</v>
      </c>
      <c r="AC7" s="88"/>
      <c r="AD7" s="17">
        <f t="shared" ref="AD7:AD11" si="3">IF(AG7&lt;&gt;"",AG7,3)*IF(AC7="A",4,IF(AC7="B",3,IF(AC7="C",2,IF(AC7="D",1,IF(AND(AC7&gt;=0,AC7&lt;=4,ISNUMBER(AC7)),AC7,0)))))</f>
        <v>0</v>
      </c>
      <c r="AE7" s="17" t="str">
        <f t="shared" ref="AE7:AE11" si="4">IF(OR(AC7="A",AC7="B",AC7="C",AC7="D",AC7="F",AND(AC7&gt;=0,AC7&lt;=4,ISNUMBER(AC7))),IF(AG7&lt;&gt;"",AG7,3),"")</f>
        <v/>
      </c>
      <c r="AF7" s="17" t="str">
        <f t="shared" ref="AF7:AF11" si="5">IF(OR(AC7="A",AC7="B",AC7="C",AC7="D",AC7="P",AND(AC7&gt;=0,AC7&lt;=4,ISNUMBER(AC7))),IF(AG7&lt;&gt;"",AG7,3),"")</f>
        <v/>
      </c>
      <c r="AG7" s="17"/>
      <c r="AH7" s="95"/>
      <c r="AI7" s="95"/>
    </row>
    <row r="8" spans="1:35" x14ac:dyDescent="0.15">
      <c r="A8" s="84" t="s">
        <v>25</v>
      </c>
      <c r="B8" s="69">
        <v>1213</v>
      </c>
      <c r="C8" s="104"/>
      <c r="D8" s="105"/>
      <c r="E8" s="17">
        <f t="shared" si="0"/>
        <v>0</v>
      </c>
      <c r="F8" s="17" t="str">
        <f t="shared" si="1"/>
        <v/>
      </c>
      <c r="G8" s="17" t="str">
        <f t="shared" si="2"/>
        <v/>
      </c>
      <c r="H8" s="17"/>
      <c r="I8" s="108"/>
      <c r="J8" s="108"/>
      <c r="K8" s="108"/>
      <c r="L8" s="108"/>
      <c r="M8" s="23"/>
      <c r="N8" s="23"/>
      <c r="P8" s="23"/>
      <c r="Q8" s="40" t="s">
        <v>57</v>
      </c>
      <c r="R8" s="72">
        <v>1215</v>
      </c>
      <c r="S8" s="89"/>
      <c r="T8" s="17">
        <f>IF(W8&lt;&gt;"",W8,3)*IF(S8="A",4,IF(S8="B",3,IF(S8="C",2,IF(S8="D",1,IF(AND(S8&gt;=0,S8&lt;=4,ISNUMBER(S8)),S8,0)))))</f>
        <v>0</v>
      </c>
      <c r="U8" s="17" t="str">
        <f>IF(OR(S8="A",S8="B",S8="C",S8="D",S8="F",AND(S8&gt;=0,S8&lt;=4,ISNUMBER(S8))),IF(W8&lt;&gt;"",W8,3),"")</f>
        <v/>
      </c>
      <c r="V8" s="17" t="str">
        <f>IF(OR(S8="A",S8="B",S8="C",S8="D",S8="P",AND(S8&gt;=0,S8&lt;=4,ISNUMBER(S8))),IF(W8&lt;&gt;"",W8,3),"")</f>
        <v/>
      </c>
      <c r="W8" s="17">
        <v>5</v>
      </c>
      <c r="X8" s="100"/>
      <c r="Y8" s="106"/>
      <c r="Z8" s="23"/>
      <c r="AA8" s="40" t="s">
        <v>47</v>
      </c>
      <c r="AB8" s="69">
        <v>3213</v>
      </c>
      <c r="AC8" s="89"/>
      <c r="AD8" s="17">
        <f>IF(AG8&lt;&gt;"",AG8,3)*IF(AC8="A",4,IF(AC8="B",3,IF(AC8="C",2,IF(AC8="D",1,IF(AND(AC8&gt;=0,AC8&lt;=4,ISNUMBER(AC8)),AC8,0)))))</f>
        <v>0</v>
      </c>
      <c r="AE8" s="17" t="str">
        <f>IF(OR(AC8="A",AC8="B",AC8="C",AC8="D",AC8="F",AND(AC8&gt;=0,AC8&lt;=4,ISNUMBER(AC8))),IF(AG8&lt;&gt;"",AG8,3),"")</f>
        <v/>
      </c>
      <c r="AF8" s="17" t="str">
        <f>IF(OR(AC8="A",AC8="B",AC8="C",AC8="D",AC8="P",AND(AC8&gt;=0,AC8&lt;=4,ISNUMBER(AC8))),IF(AG8&lt;&gt;"",AG8,3),"")</f>
        <v/>
      </c>
      <c r="AG8" s="17"/>
      <c r="AH8" s="95"/>
      <c r="AI8" s="95"/>
    </row>
    <row r="9" spans="1:35" x14ac:dyDescent="0.15">
      <c r="A9" s="84" t="s">
        <v>26</v>
      </c>
      <c r="B9" s="71">
        <v>1103</v>
      </c>
      <c r="C9" s="104"/>
      <c r="D9" s="105"/>
      <c r="E9" s="17">
        <f t="shared" si="0"/>
        <v>0</v>
      </c>
      <c r="F9" s="17" t="str">
        <f t="shared" si="1"/>
        <v/>
      </c>
      <c r="G9" s="17" t="str">
        <f t="shared" si="2"/>
        <v/>
      </c>
      <c r="H9" s="17"/>
      <c r="I9" s="108"/>
      <c r="J9" s="108"/>
      <c r="K9" s="108"/>
      <c r="L9" s="108"/>
      <c r="M9" s="23"/>
      <c r="N9" s="23"/>
      <c r="P9" s="23"/>
      <c r="Q9" s="40" t="s">
        <v>46</v>
      </c>
      <c r="R9" s="72">
        <v>2124</v>
      </c>
      <c r="S9" s="89"/>
      <c r="T9" s="17">
        <f t="shared" ref="T9" si="6">IF(W9&lt;&gt;"",W9,3)*IF(S9="A",4,IF(S9="B",3,IF(S9="C",2,IF(S9="D",1,IF(AND(S9&gt;=0,S9&lt;=4,ISNUMBER(S9)),S9,0)))))</f>
        <v>0</v>
      </c>
      <c r="U9" s="17" t="str">
        <f t="shared" ref="U9" si="7">IF(OR(S9="A",S9="B",S9="C",S9="D",S9="F",AND(S9&gt;=0,S9&lt;=4,ISNUMBER(S9))),IF(W9&lt;&gt;"",W9,3),"")</f>
        <v/>
      </c>
      <c r="V9" s="17" t="str">
        <f t="shared" ref="V9" si="8">IF(OR(S9="A",S9="B",S9="C",S9="D",S9="P",AND(S9&gt;=0,S9&lt;=4,ISNUMBER(S9))),IF(W9&lt;&gt;"",W9,3),"")</f>
        <v/>
      </c>
      <c r="W9" s="17">
        <v>4</v>
      </c>
      <c r="X9" s="100"/>
      <c r="Y9" s="106"/>
      <c r="Z9" s="23"/>
      <c r="AA9" s="40" t="s">
        <v>47</v>
      </c>
      <c r="AB9" s="69">
        <v>3433</v>
      </c>
      <c r="AC9" s="89"/>
      <c r="AD9" s="17">
        <f>IF(AG9&lt;&gt;"",AG9,3)*IF(AC9="A",4,IF(AC9="B",3,IF(AC9="C",2,IF(AC9="D",1,IF(AND(AC9&gt;=0,AC9&lt;=4,ISNUMBER(AC9)),AC9,0)))))</f>
        <v>0</v>
      </c>
      <c r="AE9" s="17" t="str">
        <f>IF(OR(AC9="A",AC9="B",AC9="C",AC9="D",AC9="F",AND(AC9&gt;=0,AC9&lt;=4,ISNUMBER(AC9))),IF(AG9&lt;&gt;"",AG9,3),"")</f>
        <v/>
      </c>
      <c r="AF9" s="17" t="str">
        <f>IF(OR(AC9="A",AC9="B",AC9="C",AC9="D",AC9="P",AND(AC9&gt;=0,AC9&lt;=4,ISNUMBER(AC9))),IF(AG9&lt;&gt;"",AG9,3),"")</f>
        <v/>
      </c>
      <c r="AG9" s="17"/>
      <c r="AH9" s="95"/>
      <c r="AI9" s="95"/>
    </row>
    <row r="10" spans="1:35" x14ac:dyDescent="0.15">
      <c r="A10" s="84" t="s">
        <v>27</v>
      </c>
      <c r="B10" s="69">
        <v>1113</v>
      </c>
      <c r="C10" s="104"/>
      <c r="D10" s="105"/>
      <c r="E10" s="17">
        <f t="shared" si="0"/>
        <v>0</v>
      </c>
      <c r="F10" s="17" t="str">
        <f t="shared" si="1"/>
        <v/>
      </c>
      <c r="G10" s="17" t="str">
        <f t="shared" si="2"/>
        <v/>
      </c>
      <c r="H10" s="17"/>
      <c r="I10" s="108"/>
      <c r="J10" s="108"/>
      <c r="K10" s="108"/>
      <c r="L10" s="108"/>
      <c r="M10" s="23"/>
      <c r="N10" s="23"/>
      <c r="P10" s="23"/>
      <c r="Q10" s="91" t="s">
        <v>53</v>
      </c>
      <c r="R10" s="92">
        <v>3103</v>
      </c>
      <c r="S10" s="89"/>
      <c r="T10" s="17">
        <f t="shared" ref="T10:T18" si="9">IF(W10&lt;&gt;"",W10,3)*IF(S10="A",4,IF(S10="B",3,IF(S10="C",2,IF(S10="D",1,IF(AND(S10&gt;=0,S10&lt;=4,ISNUMBER(S10)),S10,0)))))</f>
        <v>0</v>
      </c>
      <c r="U10" s="17" t="str">
        <f t="shared" ref="U10:U18" si="10">IF(OR(S10="A",S10="B",S10="C",S10="D",S10="F",AND(S10&gt;=0,S10&lt;=4,ISNUMBER(S10))),IF(W10&lt;&gt;"",W10,3),"")</f>
        <v/>
      </c>
      <c r="V10" s="17" t="str">
        <f t="shared" ref="V10:V18" si="11">IF(OR(S10="A",S10="B",S10="C",S10="D",S10="P",AND(S10&gt;=0,S10&lt;=4,ISNUMBER(S10))),IF(W10&lt;&gt;"",W10,3),"")</f>
        <v/>
      </c>
      <c r="W10" s="17"/>
      <c r="X10" s="100"/>
      <c r="Y10" s="106"/>
      <c r="Z10" s="23"/>
      <c r="AA10" s="40" t="s">
        <v>47</v>
      </c>
      <c r="AB10" s="69">
        <v>3713</v>
      </c>
      <c r="AC10" s="89"/>
      <c r="AD10" s="17">
        <f t="shared" si="3"/>
        <v>0</v>
      </c>
      <c r="AE10" s="17" t="str">
        <f t="shared" si="4"/>
        <v/>
      </c>
      <c r="AF10" s="17" t="str">
        <f t="shared" si="5"/>
        <v/>
      </c>
      <c r="AG10" s="17"/>
      <c r="AH10" s="95"/>
      <c r="AI10" s="95"/>
    </row>
    <row r="11" spans="1:35" x14ac:dyDescent="0.15">
      <c r="A11" s="84" t="s">
        <v>29</v>
      </c>
      <c r="B11" s="71">
        <v>1483</v>
      </c>
      <c r="C11" s="111"/>
      <c r="D11" s="112"/>
      <c r="E11" s="17">
        <f t="shared" si="0"/>
        <v>0</v>
      </c>
      <c r="F11" s="17" t="str">
        <f t="shared" si="1"/>
        <v/>
      </c>
      <c r="G11" s="17" t="str">
        <f t="shared" si="2"/>
        <v/>
      </c>
      <c r="H11" s="17"/>
      <c r="I11" s="108"/>
      <c r="J11" s="108"/>
      <c r="K11" s="108"/>
      <c r="L11" s="108"/>
      <c r="M11" s="23"/>
      <c r="N11" s="23"/>
      <c r="P11" s="23"/>
      <c r="Q11" s="91" t="s">
        <v>83</v>
      </c>
      <c r="R11" s="92">
        <v>2713</v>
      </c>
      <c r="S11" s="89"/>
      <c r="T11" s="17">
        <f t="shared" si="9"/>
        <v>0</v>
      </c>
      <c r="U11" s="17" t="str">
        <f t="shared" si="10"/>
        <v/>
      </c>
      <c r="V11" s="17" t="str">
        <f t="shared" si="11"/>
        <v/>
      </c>
      <c r="W11" s="17"/>
      <c r="X11" s="100"/>
      <c r="Y11" s="106"/>
      <c r="Z11" s="23"/>
      <c r="AA11" s="40" t="s">
        <v>60</v>
      </c>
      <c r="AB11" s="69">
        <v>3013</v>
      </c>
      <c r="AC11" s="89"/>
      <c r="AD11" s="17">
        <f t="shared" si="3"/>
        <v>0</v>
      </c>
      <c r="AE11" s="17" t="str">
        <f t="shared" si="4"/>
        <v/>
      </c>
      <c r="AF11" s="17" t="str">
        <f t="shared" si="5"/>
        <v/>
      </c>
      <c r="AG11" s="17"/>
      <c r="AH11" s="95"/>
      <c r="AI11" s="95"/>
    </row>
    <row r="12" spans="1:35" ht="12.75" customHeight="1" x14ac:dyDescent="0.15">
      <c r="A12" s="84" t="s">
        <v>30</v>
      </c>
      <c r="B12" s="71"/>
      <c r="C12" s="104"/>
      <c r="D12" s="105"/>
      <c r="E12" s="17">
        <f t="shared" si="0"/>
        <v>0</v>
      </c>
      <c r="F12" s="17" t="str">
        <f t="shared" si="1"/>
        <v/>
      </c>
      <c r="G12" s="17" t="str">
        <f t="shared" si="2"/>
        <v/>
      </c>
      <c r="H12" s="17"/>
      <c r="I12" s="113"/>
      <c r="J12" s="108"/>
      <c r="K12" s="108"/>
      <c r="L12" s="108"/>
      <c r="P12" s="23"/>
      <c r="Q12" s="40" t="s">
        <v>58</v>
      </c>
      <c r="R12" s="72">
        <v>2993</v>
      </c>
      <c r="S12" s="89"/>
      <c r="T12" s="17">
        <f t="shared" si="9"/>
        <v>0</v>
      </c>
      <c r="U12" s="17" t="str">
        <f t="shared" si="10"/>
        <v/>
      </c>
      <c r="V12" s="17" t="str">
        <f t="shared" si="11"/>
        <v/>
      </c>
      <c r="W12" s="17"/>
      <c r="X12" s="100"/>
      <c r="Y12" s="106"/>
      <c r="Z12" s="23"/>
      <c r="AA12" s="40"/>
      <c r="AB12" s="73"/>
      <c r="AC12" s="63"/>
      <c r="AD12" s="17"/>
      <c r="AE12" s="17"/>
      <c r="AF12" s="17"/>
      <c r="AG12" s="17"/>
      <c r="AH12" s="65"/>
      <c r="AI12" s="65"/>
    </row>
    <row r="13" spans="1:35" ht="12.75" customHeight="1" x14ac:dyDescent="0.2">
      <c r="A13" s="84" t="s">
        <v>30</v>
      </c>
      <c r="B13" s="71"/>
      <c r="C13" s="104"/>
      <c r="D13" s="105"/>
      <c r="E13" s="17">
        <f t="shared" si="0"/>
        <v>0</v>
      </c>
      <c r="F13" s="17" t="str">
        <f t="shared" si="1"/>
        <v/>
      </c>
      <c r="G13" s="17" t="str">
        <f t="shared" si="2"/>
        <v/>
      </c>
      <c r="H13" s="17"/>
      <c r="I13" s="109"/>
      <c r="J13" s="110"/>
      <c r="K13" s="110"/>
      <c r="L13" s="110"/>
      <c r="M13" s="23"/>
      <c r="N13" s="23"/>
      <c r="P13" s="23"/>
      <c r="Q13" s="40" t="s">
        <v>47</v>
      </c>
      <c r="R13" s="72">
        <v>2010</v>
      </c>
      <c r="S13" s="89"/>
      <c r="T13" s="17">
        <f t="shared" si="9"/>
        <v>0</v>
      </c>
      <c r="U13" s="17" t="str">
        <f t="shared" si="10"/>
        <v/>
      </c>
      <c r="V13" s="17" t="str">
        <f t="shared" si="11"/>
        <v/>
      </c>
      <c r="W13" s="17">
        <v>1</v>
      </c>
      <c r="X13" s="100"/>
      <c r="Y13" s="106"/>
      <c r="Z13" s="23"/>
      <c r="AA13" s="40" t="s">
        <v>76</v>
      </c>
      <c r="AC13" s="15"/>
      <c r="AD13" s="18"/>
      <c r="AE13" s="18"/>
      <c r="AF13" s="18"/>
      <c r="AG13" s="45"/>
      <c r="AH13" s="45"/>
      <c r="AI13" s="45"/>
    </row>
    <row r="14" spans="1:35" ht="12.75" customHeight="1" x14ac:dyDescent="0.15">
      <c r="A14" s="90" t="s">
        <v>31</v>
      </c>
      <c r="B14" s="71">
        <v>1113</v>
      </c>
      <c r="C14" s="104"/>
      <c r="D14" s="114"/>
      <c r="E14" s="17">
        <f t="shared" si="0"/>
        <v>0</v>
      </c>
      <c r="F14" s="17" t="str">
        <f t="shared" si="1"/>
        <v/>
      </c>
      <c r="G14" s="17" t="str">
        <f t="shared" si="2"/>
        <v/>
      </c>
      <c r="H14" s="17"/>
      <c r="I14" s="113"/>
      <c r="J14" s="108"/>
      <c r="K14" s="108"/>
      <c r="L14" s="108"/>
      <c r="M14" s="23"/>
      <c r="N14" s="23"/>
      <c r="P14" s="23"/>
      <c r="Q14" s="40" t="s">
        <v>47</v>
      </c>
      <c r="R14" s="92">
        <v>2613</v>
      </c>
      <c r="S14" s="89"/>
      <c r="T14" s="17">
        <f t="shared" si="9"/>
        <v>0</v>
      </c>
      <c r="U14" s="17" t="str">
        <f t="shared" si="10"/>
        <v/>
      </c>
      <c r="V14" s="17" t="str">
        <f t="shared" si="11"/>
        <v/>
      </c>
      <c r="W14" s="17"/>
      <c r="X14" s="100"/>
      <c r="Y14" s="106"/>
      <c r="Z14" s="28"/>
      <c r="AA14" s="91"/>
      <c r="AB14" s="71"/>
      <c r="AC14" s="88"/>
      <c r="AD14" s="17">
        <f t="shared" ref="AD14:AD22" si="12">IF(AG14&lt;&gt;"",AG14,3)*IF(AC14="A",4,IF(AC14="B",3,IF(AC14="C",2,IF(AC14="D",1,IF(AND(AC14&gt;=0,AC14&lt;=4,ISNUMBER(AC14)),AC14,0)))))</f>
        <v>0</v>
      </c>
      <c r="AE14" s="17" t="str">
        <f t="shared" ref="AE14:AE22" si="13">IF(OR(AC14="A",AC14="B",AC14="C",AC14="D",AC14="F",AND(AC14&gt;=0,AC14&lt;=4,ISNUMBER(AC14))),IF(AG14&lt;&gt;"",AG14,3),"")</f>
        <v/>
      </c>
      <c r="AF14" s="17" t="str">
        <f t="shared" ref="AF14:AF22" si="14">IF(OR(AC14="A",AC14="B",AC14="C",AC14="D",AC14="P",AND(AC14&gt;=0,AC14&lt;=4,ISNUMBER(AC14))),IF(AG14&lt;&gt;"",AG14,3),"")</f>
        <v/>
      </c>
      <c r="AG14" s="17"/>
      <c r="AH14" s="100"/>
      <c r="AI14" s="100"/>
    </row>
    <row r="15" spans="1:35" x14ac:dyDescent="0.15">
      <c r="A15" s="85" t="s">
        <v>31</v>
      </c>
      <c r="B15" s="69">
        <v>1111</v>
      </c>
      <c r="C15" s="104"/>
      <c r="D15" s="105"/>
      <c r="E15" s="17">
        <f t="shared" si="0"/>
        <v>0</v>
      </c>
      <c r="F15" s="17" t="str">
        <f t="shared" si="1"/>
        <v/>
      </c>
      <c r="G15" s="17" t="str">
        <f t="shared" si="2"/>
        <v/>
      </c>
      <c r="H15" s="27">
        <v>1</v>
      </c>
      <c r="I15" s="108"/>
      <c r="J15" s="108"/>
      <c r="K15" s="108"/>
      <c r="L15" s="108"/>
      <c r="M15" s="23"/>
      <c r="N15" s="23"/>
      <c r="P15" s="23"/>
      <c r="Q15" s="40" t="s">
        <v>47</v>
      </c>
      <c r="R15" s="72">
        <v>3084</v>
      </c>
      <c r="S15" s="89"/>
      <c r="T15" s="17">
        <f t="shared" ref="T15" si="15">IF(W15&lt;&gt;"",W15,3)*IF(S15="A",4,IF(S15="B",3,IF(S15="C",2,IF(S15="D",1,IF(AND(S15&gt;=0,S15&lt;=4,ISNUMBER(S15)),S15,0)))))</f>
        <v>0</v>
      </c>
      <c r="U15" s="17" t="str">
        <f t="shared" ref="U15" si="16">IF(OR(S15="A",S15="B",S15="C",S15="D",S15="F",AND(S15&gt;=0,S15&lt;=4,ISNUMBER(S15))),IF(W15&lt;&gt;"",W15,3),"")</f>
        <v/>
      </c>
      <c r="V15" s="17" t="str">
        <f t="shared" ref="V15" si="17">IF(OR(S15="A",S15="B",S15="C",S15="D",S15="P",AND(S15&gt;=0,S15&lt;=4,ISNUMBER(S15))),IF(W15&lt;&gt;"",W15,3),"")</f>
        <v/>
      </c>
      <c r="W15" s="17">
        <v>4</v>
      </c>
      <c r="X15" s="113"/>
      <c r="Y15" s="113"/>
      <c r="Z15" s="23"/>
      <c r="AA15" s="91"/>
      <c r="AB15" s="71"/>
      <c r="AC15" s="89"/>
      <c r="AD15" s="17">
        <f t="shared" si="12"/>
        <v>0</v>
      </c>
      <c r="AE15" s="17" t="str">
        <f t="shared" si="13"/>
        <v/>
      </c>
      <c r="AF15" s="17" t="str">
        <f t="shared" si="14"/>
        <v/>
      </c>
      <c r="AG15" s="17"/>
      <c r="AH15" s="100"/>
      <c r="AI15" s="100"/>
    </row>
    <row r="16" spans="1:35" x14ac:dyDescent="0.15">
      <c r="A16" s="85" t="s">
        <v>47</v>
      </c>
      <c r="B16" s="69">
        <v>1013</v>
      </c>
      <c r="C16" s="111"/>
      <c r="D16" s="111"/>
      <c r="E16" s="17">
        <f t="shared" si="0"/>
        <v>0</v>
      </c>
      <c r="F16" s="17" t="str">
        <f t="shared" si="1"/>
        <v/>
      </c>
      <c r="G16" s="17" t="str">
        <f t="shared" si="2"/>
        <v/>
      </c>
      <c r="H16" s="27"/>
      <c r="I16" s="108"/>
      <c r="J16" s="108"/>
      <c r="K16" s="108"/>
      <c r="L16" s="108"/>
      <c r="M16" s="23"/>
      <c r="N16" s="23"/>
      <c r="P16" s="28"/>
      <c r="Q16" s="40" t="s">
        <v>47</v>
      </c>
      <c r="R16" s="92">
        <v>3153</v>
      </c>
      <c r="S16" s="89"/>
      <c r="T16" s="17">
        <f t="shared" ref="T16" si="18">IF(W16&lt;&gt;"",W16,3)*IF(S16="A",4,IF(S16="B",3,IF(S16="C",2,IF(S16="D",1,IF(AND(S16&gt;=0,S16&lt;=4,ISNUMBER(S16)),S16,0)))))</f>
        <v>0</v>
      </c>
      <c r="U16" s="17" t="str">
        <f t="shared" ref="U16" si="19">IF(OR(S16="A",S16="B",S16="C",S16="D",S16="F",AND(S16&gt;=0,S16&lt;=4,ISNUMBER(S16))),IF(W16&lt;&gt;"",W16,3),"")</f>
        <v/>
      </c>
      <c r="V16" s="17" t="str">
        <f t="shared" ref="V16" si="20">IF(OR(S16="A",S16="B",S16="C",S16="D",S16="P",AND(S16&gt;=0,S16&lt;=4,ISNUMBER(S16))),IF(W16&lt;&gt;"",W16,3),"")</f>
        <v/>
      </c>
      <c r="W16" s="17"/>
      <c r="X16" s="100"/>
      <c r="Y16" s="106"/>
      <c r="Z16" s="23"/>
      <c r="AA16" s="91"/>
      <c r="AB16" s="71"/>
      <c r="AC16" s="89"/>
      <c r="AD16" s="17">
        <f t="shared" si="12"/>
        <v>0</v>
      </c>
      <c r="AE16" s="17" t="str">
        <f t="shared" si="13"/>
        <v/>
      </c>
      <c r="AF16" s="17" t="str">
        <f t="shared" si="14"/>
        <v/>
      </c>
      <c r="AG16" s="17"/>
      <c r="AH16" s="100"/>
      <c r="AI16" s="100"/>
    </row>
    <row r="17" spans="1:36" x14ac:dyDescent="0.15">
      <c r="A17" s="85" t="s">
        <v>28</v>
      </c>
      <c r="B17" s="69">
        <v>1113</v>
      </c>
      <c r="C17" s="104"/>
      <c r="D17" s="105"/>
      <c r="E17" s="17">
        <f t="shared" ref="E17" si="21">IF(H17&lt;&gt;"",H17,3)*IF(C17="A",4,IF(C17="B",3,IF(C17="C",2,IF(C17="D",1,IF(AND(C17&gt;=0,C17&lt;=4,ISNUMBER(C17)),C17,0)))))</f>
        <v>0</v>
      </c>
      <c r="F17" s="17" t="str">
        <f t="shared" ref="F17" si="22">IF(OR(C17="A",C17="B",C17="C",C17="D",C17="F",AND(C17&gt;=0,C17&lt;=4,ISNUMBER(C17))),IF(H17&lt;&gt;"",H17,3),"")</f>
        <v/>
      </c>
      <c r="G17" s="17" t="str">
        <f t="shared" ref="G17" si="23">IF(OR(C17="A",C17="B",C17="C",C17="D",C17="P",AND(C17&gt;=0,C17&lt;=4,ISNUMBER(C17))),IF(H17&lt;&gt;"",H17,3),"")</f>
        <v/>
      </c>
      <c r="H17" s="27"/>
      <c r="I17" s="108"/>
      <c r="J17" s="108"/>
      <c r="K17" s="108"/>
      <c r="L17" s="108"/>
      <c r="M17" s="23"/>
      <c r="N17" s="23"/>
      <c r="P17" s="23"/>
      <c r="Q17" s="40" t="s">
        <v>47</v>
      </c>
      <c r="R17" s="72">
        <v>3513</v>
      </c>
      <c r="S17" s="89"/>
      <c r="T17" s="17">
        <f t="shared" si="9"/>
        <v>0</v>
      </c>
      <c r="U17" s="17" t="str">
        <f t="shared" si="10"/>
        <v/>
      </c>
      <c r="V17" s="17" t="str">
        <f t="shared" si="11"/>
        <v/>
      </c>
      <c r="W17" s="17"/>
      <c r="X17" s="100"/>
      <c r="Y17" s="106"/>
      <c r="Z17" s="23"/>
      <c r="AA17" s="91"/>
      <c r="AB17" s="71"/>
      <c r="AC17" s="89"/>
      <c r="AD17" s="17">
        <f t="shared" si="12"/>
        <v>0</v>
      </c>
      <c r="AE17" s="17" t="str">
        <f t="shared" si="13"/>
        <v/>
      </c>
      <c r="AF17" s="17" t="str">
        <f t="shared" si="14"/>
        <v/>
      </c>
      <c r="AG17" s="17"/>
      <c r="AH17" s="100"/>
      <c r="AI17" s="100"/>
    </row>
    <row r="18" spans="1:36" x14ac:dyDescent="0.15">
      <c r="A18" s="86" t="s">
        <v>52</v>
      </c>
      <c r="B18" s="71"/>
      <c r="C18" s="104"/>
      <c r="D18" s="105"/>
      <c r="E18" s="17">
        <f t="shared" si="0"/>
        <v>0</v>
      </c>
      <c r="F18" s="17" t="str">
        <f t="shared" si="1"/>
        <v/>
      </c>
      <c r="G18" s="17" t="str">
        <f t="shared" si="2"/>
        <v/>
      </c>
      <c r="H18" s="27"/>
      <c r="I18" s="108"/>
      <c r="J18" s="108"/>
      <c r="K18" s="108"/>
      <c r="L18" s="108"/>
      <c r="M18" s="23"/>
      <c r="N18" s="23"/>
      <c r="P18" s="23"/>
      <c r="Q18" s="40" t="s">
        <v>59</v>
      </c>
      <c r="R18" s="72">
        <v>3343</v>
      </c>
      <c r="S18" s="89"/>
      <c r="T18" s="17">
        <f t="shared" si="9"/>
        <v>0</v>
      </c>
      <c r="U18" s="17" t="str">
        <f t="shared" si="10"/>
        <v/>
      </c>
      <c r="V18" s="17" t="str">
        <f t="shared" si="11"/>
        <v/>
      </c>
      <c r="W18" s="17"/>
      <c r="X18" s="100"/>
      <c r="Y18" s="106"/>
      <c r="Z18" s="23"/>
      <c r="AA18" s="74"/>
      <c r="AB18" s="76"/>
      <c r="AC18" s="62"/>
      <c r="AD18" s="17"/>
      <c r="AE18" s="17"/>
      <c r="AF18" s="17"/>
      <c r="AH18" s="75"/>
      <c r="AI18" s="75"/>
    </row>
    <row r="19" spans="1:36" ht="12.75" customHeight="1" x14ac:dyDescent="0.2">
      <c r="A19" s="86" t="s">
        <v>52</v>
      </c>
      <c r="B19" s="71"/>
      <c r="C19" s="104"/>
      <c r="D19" s="105"/>
      <c r="E19" s="17">
        <f t="shared" ref="E19" si="24">IF(H19&lt;&gt;"",H19,3)*IF(C19="A",4,IF(C19="B",3,IF(C19="C",2,IF(C19="D",1,IF(AND(C19&gt;=0,C19&lt;=4,ISNUMBER(C19)),C19,0)))))</f>
        <v>0</v>
      </c>
      <c r="F19" s="17" t="str">
        <f t="shared" ref="F19" si="25">IF(OR(C19="A",C19="B",C19="C",C19="D",C19="F",AND(C19&gt;=0,C19&lt;=4,ISNUMBER(C19))),IF(H19&lt;&gt;"",H19,3),"")</f>
        <v/>
      </c>
      <c r="G19" s="17" t="str">
        <f t="shared" ref="G19" si="26">IF(OR(C19="A",C19="B",C19="C",C19="D",C19="P",AND(C19&gt;=0,C19&lt;=4,ISNUMBER(C19))),IF(H19&lt;&gt;"",H19,3),"")</f>
        <v/>
      </c>
      <c r="H19" s="27"/>
      <c r="I19" s="110"/>
      <c r="J19" s="110"/>
      <c r="K19" s="110"/>
      <c r="L19" s="110"/>
      <c r="M19" s="23"/>
      <c r="N19" s="23"/>
      <c r="P19" s="23"/>
      <c r="Q19" s="40"/>
      <c r="R19" s="13"/>
      <c r="S19" s="63"/>
      <c r="T19" s="17"/>
      <c r="U19" s="17"/>
      <c r="V19" s="17"/>
      <c r="W19" s="17"/>
      <c r="X19" s="129"/>
      <c r="Y19" s="130"/>
      <c r="Z19" s="23"/>
      <c r="AA19" s="40" t="s">
        <v>75</v>
      </c>
      <c r="AC19" s="15"/>
      <c r="AD19" s="18"/>
      <c r="AE19" s="18"/>
      <c r="AF19" s="18"/>
      <c r="AG19" s="45"/>
      <c r="AH19" s="45"/>
      <c r="AI19" s="45"/>
    </row>
    <row r="20" spans="1:36" x14ac:dyDescent="0.15">
      <c r="A20" s="86" t="s">
        <v>52</v>
      </c>
      <c r="B20" s="71"/>
      <c r="C20" s="104"/>
      <c r="D20" s="105"/>
      <c r="E20" s="17">
        <f t="shared" si="0"/>
        <v>0</v>
      </c>
      <c r="F20" s="17" t="str">
        <f t="shared" si="1"/>
        <v/>
      </c>
      <c r="G20" s="17" t="str">
        <f t="shared" si="2"/>
        <v/>
      </c>
      <c r="H20" s="27"/>
      <c r="I20" s="108"/>
      <c r="J20" s="108"/>
      <c r="K20" s="108"/>
      <c r="L20" s="108"/>
      <c r="M20" s="23"/>
      <c r="N20" s="23"/>
      <c r="P20" s="23"/>
      <c r="Z20" s="23"/>
      <c r="AA20" s="91"/>
      <c r="AB20" s="71"/>
      <c r="AC20" s="88"/>
      <c r="AD20" s="17">
        <f t="shared" ref="AD20" si="27">IF(AG20&lt;&gt;"",AG20,3)*IF(AC20="A",4,IF(AC20="B",3,IF(AC20="C",2,IF(AC20="D",1,IF(AND(AC20&gt;=0,AC20&lt;=4,ISNUMBER(AC20)),AC20,0)))))</f>
        <v>0</v>
      </c>
      <c r="AE20" s="17" t="str">
        <f t="shared" ref="AE20" si="28">IF(OR(AC20="A",AC20="B",AC20="C",AC20="D",AC20="F",AND(AC20&gt;=0,AC20&lt;=4,ISNUMBER(AC20))),IF(AG20&lt;&gt;"",AG20,3),"")</f>
        <v/>
      </c>
      <c r="AF20" s="17" t="str">
        <f t="shared" ref="AF20" si="29">IF(OR(AC20="A",AC20="B",AC20="C",AC20="D",AC20="P",AND(AC20&gt;=0,AC20&lt;=4,ISNUMBER(AC20))),IF(AG20&lt;&gt;"",AG20,3),"")</f>
        <v/>
      </c>
      <c r="AG20" s="17"/>
      <c r="AH20" s="100"/>
      <c r="AI20" s="100"/>
    </row>
    <row r="21" spans="1:36" x14ac:dyDescent="0.15">
      <c r="A21" s="84" t="s">
        <v>32</v>
      </c>
      <c r="B21" s="70"/>
      <c r="C21" s="104"/>
      <c r="D21" s="105"/>
      <c r="E21" s="17">
        <f t="shared" si="0"/>
        <v>0</v>
      </c>
      <c r="F21" s="17" t="str">
        <f t="shared" si="1"/>
        <v/>
      </c>
      <c r="G21" s="17" t="str">
        <f t="shared" si="2"/>
        <v/>
      </c>
      <c r="H21" s="27"/>
      <c r="I21" s="108"/>
      <c r="J21" s="108"/>
      <c r="K21" s="108"/>
      <c r="L21" s="108"/>
      <c r="M21" s="23"/>
      <c r="N21" s="23"/>
      <c r="P21" s="23"/>
      <c r="Q21" s="131"/>
      <c r="R21" s="131"/>
      <c r="S21" s="131"/>
      <c r="T21" s="131"/>
      <c r="U21" s="131"/>
      <c r="V21" s="131"/>
      <c r="W21" s="131"/>
      <c r="X21" s="13" t="s">
        <v>34</v>
      </c>
      <c r="Y21" s="23"/>
      <c r="Z21" s="23"/>
      <c r="AA21" s="91"/>
      <c r="AB21" s="71"/>
      <c r="AC21" s="89"/>
      <c r="AD21" s="17">
        <f t="shared" si="12"/>
        <v>0</v>
      </c>
      <c r="AE21" s="17" t="str">
        <f t="shared" si="13"/>
        <v/>
      </c>
      <c r="AF21" s="17" t="str">
        <f t="shared" si="14"/>
        <v/>
      </c>
      <c r="AG21" s="17"/>
      <c r="AH21" s="100"/>
      <c r="AI21" s="100"/>
    </row>
    <row r="22" spans="1:36" x14ac:dyDescent="0.15">
      <c r="A22" s="84" t="s">
        <v>33</v>
      </c>
      <c r="B22" s="70"/>
      <c r="C22" s="104"/>
      <c r="D22" s="105"/>
      <c r="E22" s="17">
        <f t="shared" si="0"/>
        <v>0</v>
      </c>
      <c r="F22" s="17" t="str">
        <f t="shared" si="1"/>
        <v/>
      </c>
      <c r="G22" s="17" t="str">
        <f t="shared" si="2"/>
        <v/>
      </c>
      <c r="H22" s="27"/>
      <c r="I22" s="108"/>
      <c r="J22" s="108"/>
      <c r="K22" s="108"/>
      <c r="L22" s="108"/>
      <c r="M22" s="23"/>
      <c r="N22" s="23"/>
      <c r="P22" s="23"/>
      <c r="Q22" s="29" t="s">
        <v>35</v>
      </c>
      <c r="R22" s="23"/>
      <c r="S22" s="23"/>
      <c r="T22" s="23"/>
      <c r="U22" s="23"/>
      <c r="V22" s="30"/>
      <c r="W22" s="23"/>
      <c r="X22" s="23"/>
      <c r="Y22" s="66"/>
      <c r="Z22" s="23"/>
      <c r="AA22" s="91"/>
      <c r="AB22" s="71"/>
      <c r="AC22" s="89"/>
      <c r="AD22" s="17">
        <f t="shared" si="12"/>
        <v>0</v>
      </c>
      <c r="AE22" s="17" t="str">
        <f t="shared" si="13"/>
        <v/>
      </c>
      <c r="AF22" s="17" t="str">
        <f t="shared" si="14"/>
        <v/>
      </c>
      <c r="AG22" s="17"/>
      <c r="AH22" s="100"/>
      <c r="AI22" s="100"/>
    </row>
    <row r="23" spans="1:36" ht="14.75" customHeight="1" thickBot="1" x14ac:dyDescent="0.2">
      <c r="A23" s="84"/>
      <c r="B23" s="68"/>
      <c r="C23" s="94"/>
      <c r="D23" s="117"/>
      <c r="E23" s="17"/>
      <c r="F23" s="17"/>
      <c r="G23" s="17"/>
      <c r="H23" s="27"/>
      <c r="I23" s="118"/>
      <c r="J23" s="118"/>
      <c r="K23" s="118"/>
      <c r="L23" s="118"/>
      <c r="M23" s="23"/>
      <c r="N23" s="23"/>
      <c r="P23" s="23"/>
      <c r="Q23" s="128">
        <f>SUM(G7:G22,V7:V18,AF7:AF11,AF14:AF17,AF20:AF22,AF26:AF28,G29:G44,O29:O44)</f>
        <v>0</v>
      </c>
      <c r="R23" s="128"/>
      <c r="S23" s="23" t="s">
        <v>36</v>
      </c>
      <c r="Z23" s="23"/>
      <c r="AA23" s="40"/>
      <c r="AB23" s="73"/>
      <c r="AC23" s="62"/>
      <c r="AD23" s="17"/>
      <c r="AE23" s="17"/>
      <c r="AF23" s="17"/>
      <c r="AG23" s="17"/>
      <c r="AH23" s="96"/>
      <c r="AI23" s="96"/>
    </row>
    <row r="24" spans="1:36" ht="14.75" customHeight="1" thickTop="1" thickBot="1" x14ac:dyDescent="0.25">
      <c r="A24" s="84"/>
      <c r="B24" s="68"/>
      <c r="C24" s="94"/>
      <c r="D24" s="117"/>
      <c r="E24" s="17"/>
      <c r="F24" s="17"/>
      <c r="G24" s="17"/>
      <c r="H24" s="27"/>
      <c r="I24" s="118"/>
      <c r="J24" s="118"/>
      <c r="K24" s="118"/>
      <c r="L24" s="118"/>
      <c r="M24" s="23"/>
      <c r="N24" s="23"/>
      <c r="P24" s="23"/>
      <c r="Q24" s="121" t="str">
        <f>IF(SUM(F7:F22,U7:U18,AE7:AE11,AE14:AE17,AE20:AE22,AE26:AE28,F29:F44,N29:N44)=0,"N/A",ROUNDDOWN(SUM(E7:E22,T7:T18,AD7:AD11,AD14:AD17,AD20:AD22,AD26:AD28,E29:E44,M29:M44)/SUM(F7:F22,U7:U18,AE7:AE11,AE14:AE17,AE20:AE22,,AE26:AE28,F29:F44,N29:N44),2))</f>
        <v>N/A</v>
      </c>
      <c r="R24" s="121"/>
      <c r="S24" s="23" t="s">
        <v>37</v>
      </c>
      <c r="T24" s="23"/>
      <c r="U24" s="23"/>
      <c r="V24" s="23"/>
      <c r="W24" s="23"/>
      <c r="X24" s="23"/>
      <c r="Y24" s="23"/>
      <c r="Z24" s="23"/>
      <c r="AA24" s="40" t="s">
        <v>82</v>
      </c>
      <c r="AC24" s="15"/>
      <c r="AD24" s="18"/>
      <c r="AE24" s="18"/>
      <c r="AF24" s="18"/>
      <c r="AG24" s="45"/>
      <c r="AH24" s="45"/>
      <c r="AI24" s="45"/>
    </row>
    <row r="25" spans="1:36" ht="15" thickTop="1" thickBot="1" x14ac:dyDescent="0.2">
      <c r="A25" s="115"/>
      <c r="B25" s="116"/>
      <c r="C25" s="116"/>
      <c r="D25" s="116"/>
      <c r="E25" s="116"/>
      <c r="F25" s="116"/>
      <c r="G25" s="116"/>
      <c r="H25" s="116"/>
      <c r="I25" s="116"/>
      <c r="J25" s="116"/>
      <c r="K25" s="116"/>
      <c r="L25" s="116"/>
      <c r="M25" s="23"/>
      <c r="N25" s="23"/>
      <c r="P25" s="23"/>
      <c r="Q25" s="127">
        <f>SUMIF(B7:B22,"&gt;2999",G7:G22)+SUMIF(B29:B44,"&gt;2999",G29:G44)+SUMIF(J29:J44,"&gt;2999",O29:O44)+SUMIF(R7:R18,"&gt;2999",V7:V18)+SUMIF(AB7:AB11,"&gt;2999",AF7:AF11)+SUMIF(AB14:AB17,"&gt;2999",AF14:AF17)+SUMIF(AB20:AB22,"&gt;2999",AF20:AF22)+SUMIF(AB26:AB28,"&gt;2999",AF26:AF28)</f>
        <v>0</v>
      </c>
      <c r="R25" s="127"/>
      <c r="S25" s="40" t="s">
        <v>55</v>
      </c>
      <c r="T25" s="23"/>
      <c r="U25" s="23"/>
      <c r="V25" s="23"/>
      <c r="W25" s="23"/>
      <c r="X25" s="23"/>
      <c r="Y25" s="23"/>
      <c r="AA25" s="13" t="s">
        <v>77</v>
      </c>
      <c r="AB25" s="73"/>
      <c r="AC25" s="63"/>
      <c r="AD25" s="17"/>
      <c r="AE25" s="17"/>
      <c r="AF25" s="17"/>
      <c r="AG25" s="17"/>
      <c r="AH25" s="97"/>
      <c r="AI25" s="97"/>
    </row>
    <row r="26" spans="1:36" ht="15" thickTop="1" thickBot="1" x14ac:dyDescent="0.2">
      <c r="A26" s="81" t="s">
        <v>61</v>
      </c>
      <c r="B26" s="23"/>
      <c r="C26" s="23"/>
      <c r="D26" s="23"/>
      <c r="I26" s="23"/>
      <c r="J26" s="23"/>
      <c r="K26" s="23"/>
      <c r="L26" s="23"/>
      <c r="M26" s="23"/>
      <c r="N26" s="23"/>
      <c r="P26" s="23"/>
      <c r="Q26" s="119">
        <f>SUMIF(B7:B22,"&gt;2999",F7:F22)+SUMIF(B29:B44,"&gt;2999",F29:F44)+SUMIF(J29:J44,"&gt;2999",N29:N44)+SUMIF(R7:R18,"&gt;2999",U7:U18)+SUMIF(AB7:AB11,"&gt;2999",AE7:AE11)+SUMIF(AB14:AB17,"&gt;2999",AE14:AE17)+SUMIF(AB20:AB22,"&gt;2999",AE20:AE22)+SUMIF(AB26:AB28,"&gt;2999",AE26:AE28)</f>
        <v>0</v>
      </c>
      <c r="R26" s="119"/>
      <c r="S26" s="50" t="s">
        <v>56</v>
      </c>
      <c r="T26" s="23"/>
      <c r="U26" s="23"/>
      <c r="V26" s="23"/>
      <c r="W26" s="23"/>
      <c r="X26" s="23"/>
      <c r="Y26" s="23"/>
      <c r="Z26" s="23"/>
      <c r="AA26" s="91"/>
      <c r="AB26" s="71"/>
      <c r="AC26" s="88"/>
      <c r="AD26" s="17">
        <f t="shared" ref="AD26:AD27" si="30">IF(AG26&lt;&gt;"",AG26,3)*IF(AC26="A",4,IF(AC26="B",3,IF(AC26="C",2,IF(AC26="D",1,IF(AND(AC26&gt;=0,AC26&lt;=4,ISNUMBER(AC26)),AC26,0)))))</f>
        <v>0</v>
      </c>
      <c r="AE26" s="17" t="str">
        <f t="shared" ref="AE26:AE27" si="31">IF(OR(AC26="A",AC26="B",AC26="C",AC26="D",AC26="F",AND(AC26&gt;=0,AC26&lt;=4,ISNUMBER(AC26))),IF(AG26&lt;&gt;"",AG26,3),"")</f>
        <v/>
      </c>
      <c r="AF26" s="17" t="str">
        <f t="shared" ref="AF26:AF27" si="32">IF(OR(AC26="A",AC26="B",AC26="C",AC26="D",AC26="P",AND(AC26&gt;=0,AC26&lt;=4,ISNUMBER(AC26))),IF(AG26&lt;&gt;"",AG26,3),"")</f>
        <v/>
      </c>
      <c r="AG26" s="17"/>
      <c r="AH26" s="95"/>
      <c r="AI26" s="95"/>
    </row>
    <row r="27" spans="1:36" ht="14" thickBot="1" x14ac:dyDescent="0.2">
      <c r="A27" s="81" t="s">
        <v>39</v>
      </c>
      <c r="B27" s="22"/>
      <c r="C27" s="23"/>
      <c r="D27" s="23"/>
      <c r="I27" s="64" t="s">
        <v>62</v>
      </c>
      <c r="J27" s="39"/>
      <c r="K27" s="39"/>
      <c r="L27" s="39"/>
      <c r="M27" s="23"/>
      <c r="N27" s="23"/>
      <c r="P27" s="23"/>
      <c r="Q27" s="120">
        <f>SUMIF(B7:B22,"&gt;2999",E7:E22)+SUMIF(B29:B44,"&gt;2999",E29:E44)+SUMIF(J29:J44,"&gt;2999",M29:M44)+SUMIF(R7:R18,"&gt;2999",T7:T18)+SUMIF(AB7:AB11,"&gt;2999",AD7:AD11)+SUMIF(AB14:AB17,"&gt;2999",AD14:AD17)+SUMIF(AB20:AB22,"&gt;2999",AD20:AD22)+SUMIF(AB26:AB28,"&gt;2999",AD26:AD28)</f>
        <v>0</v>
      </c>
      <c r="R27" s="120"/>
      <c r="S27" s="13" t="s">
        <v>38</v>
      </c>
      <c r="T27" s="23"/>
      <c r="U27" s="23"/>
      <c r="V27" s="23"/>
      <c r="W27" s="23"/>
      <c r="X27" s="23"/>
      <c r="Y27" s="23"/>
      <c r="AA27" s="91"/>
      <c r="AB27" s="71"/>
      <c r="AC27" s="88"/>
      <c r="AD27" s="17">
        <f t="shared" si="30"/>
        <v>0</v>
      </c>
      <c r="AE27" s="17" t="str">
        <f t="shared" si="31"/>
        <v/>
      </c>
      <c r="AF27" s="17" t="str">
        <f t="shared" si="32"/>
        <v/>
      </c>
      <c r="AG27" s="17"/>
      <c r="AH27" s="98"/>
      <c r="AI27" s="98"/>
    </row>
    <row r="28" spans="1:36" ht="15" thickTop="1" thickBot="1" x14ac:dyDescent="0.2">
      <c r="A28" s="87" t="s">
        <v>19</v>
      </c>
      <c r="B28" s="23"/>
      <c r="C28" s="23" t="s">
        <v>41</v>
      </c>
      <c r="D28" s="15" t="s">
        <v>42</v>
      </c>
      <c r="E28" s="26" t="s">
        <v>21</v>
      </c>
      <c r="F28" s="26" t="s">
        <v>22</v>
      </c>
      <c r="G28" s="26" t="s">
        <v>23</v>
      </c>
      <c r="I28" s="23" t="s">
        <v>19</v>
      </c>
      <c r="J28" s="23"/>
      <c r="K28" s="23" t="s">
        <v>41</v>
      </c>
      <c r="L28" s="31" t="s">
        <v>42</v>
      </c>
      <c r="M28" s="26" t="s">
        <v>21</v>
      </c>
      <c r="N28" s="26" t="s">
        <v>22</v>
      </c>
      <c r="O28" s="26" t="s">
        <v>23</v>
      </c>
      <c r="P28" s="23"/>
      <c r="Q28" s="121" t="str">
        <f>IF(SUM(Q27)=0,"N/A",Q27/Q26)</f>
        <v>N/A</v>
      </c>
      <c r="R28" s="121"/>
      <c r="S28" s="23" t="s">
        <v>40</v>
      </c>
      <c r="T28" s="23"/>
      <c r="U28" s="23"/>
      <c r="V28" s="23"/>
      <c r="W28" s="23"/>
      <c r="X28" s="23"/>
      <c r="Y28" s="23"/>
      <c r="Z28" s="23"/>
      <c r="AA28" s="91"/>
      <c r="AB28" s="71"/>
      <c r="AC28" s="88"/>
      <c r="AD28" s="17">
        <f t="shared" ref="AD28" si="33">IF(AG28&lt;&gt;"",AG28,3)*IF(AC28="A",4,IF(AC28="B",3,IF(AC28="C",2,IF(AC28="D",1,IF(AND(AC28&gt;=0,AC28&lt;=4,ISNUMBER(AC28)),AC28,0)))))</f>
        <v>0</v>
      </c>
      <c r="AE28" s="17" t="str">
        <f t="shared" ref="AE28" si="34">IF(OR(AC28="A",AC28="B",AC28="C",AC28="D",AC28="F",AND(AC28&gt;=0,AC28&lt;=4,ISNUMBER(AC28))),IF(AG28&lt;&gt;"",AG28,3),"")</f>
        <v/>
      </c>
      <c r="AF28" s="17" t="str">
        <f t="shared" ref="AF28" si="35">IF(OR(AC28="A",AC28="B",AC28="C",AC28="D",AC28="P",AND(AC28&gt;=0,AC28&lt;=4,ISNUMBER(AC28))),IF(AG28&lt;&gt;"",AG28,3),"")</f>
        <v/>
      </c>
      <c r="AG28" s="17"/>
      <c r="AH28" s="98"/>
      <c r="AI28" s="98"/>
      <c r="AJ28" s="49"/>
    </row>
    <row r="29" spans="1:36" ht="15" thickTop="1" thickBot="1" x14ac:dyDescent="0.2">
      <c r="A29" s="42"/>
      <c r="B29" s="32"/>
      <c r="C29" s="41"/>
      <c r="D29" s="33"/>
      <c r="E29" s="34">
        <f t="shared" ref="E29:E44" si="36">D29*IF(OR(C29="A",C29="RA"),4,IF(OR(C29="B",C29="RB"),3,IF(OR(C29="C",C29="RC"),2,IF(OR(C29="D",C29="RD"),1,IF(AND(C29&gt;=0,C29&lt;=4,ISNUMBER(C29)),C29,0)))))</f>
        <v>0</v>
      </c>
      <c r="F29" s="35" t="str">
        <f t="shared" ref="F29:F44" si="37">IF(OR(C29="",D29=""),"",IF(OR(C29="A",C29="B",C29="C",C29="D",C29="F",C29="RA",C29="RB",C29="RC",C29="RD",C29="RF",AND(C29&gt;=0,C29&lt;=4,ISNUMBER(C29))),D29,""))</f>
        <v/>
      </c>
      <c r="G29" s="36" t="str">
        <f t="shared" ref="G29:G44" si="38">IF(OR(C29="",D29=""),"",IF(OR(C29="A",C29="B",C29="C",C29="D",C29="P",AND(C29&gt;=0,C29&lt;=4,ISNUMBER(C29))),D29,""))</f>
        <v/>
      </c>
      <c r="H29" s="37"/>
      <c r="I29" s="42"/>
      <c r="J29" s="32"/>
      <c r="K29" s="41"/>
      <c r="L29" s="33"/>
      <c r="M29" s="23">
        <f t="shared" ref="M29:M44" si="39">L29*IF(OR(K29="A",K29="RA"),4,IF(OR(K29="B",K29="RB"),3,IF(OR(K29="C",K29="RC"),2,IF(OR(K29="D",K29="RD"),1,IF(AND(K29&gt;=0,K29=4,ISNUMBER(K29)),K29,0)))))</f>
        <v>0</v>
      </c>
      <c r="N29" s="23" t="str">
        <f t="shared" ref="N29:N44" si="40">IF(OR(K29="",L29=""),"",IF(OR(K29="A",K29="B",K29="C",K29="D",K29="F",K29="RA",K29="RB",K29="RC",K29="RD",K29="RF",AND(K29&gt;=0,K29&lt;=4,ISNUMBER(K29))),L29,""))</f>
        <v/>
      </c>
      <c r="O29" s="23" t="str">
        <f t="shared" ref="O29:O44" si="41">IF(OR(K29="",L29=""),"",IF(OR(K29="A",K29="B",K29="C",K29="D",K29="P",AND(K29&gt;=0,K29&lt;=4,ISNUMBER(K29))),L29,""))</f>
        <v/>
      </c>
      <c r="P29" s="23"/>
      <c r="Q29" s="119">
        <f>SUM(AE7:AE11,AE14:AE17,AE20:AE22,AE26:AE28)</f>
        <v>0</v>
      </c>
      <c r="R29" s="119"/>
      <c r="S29" s="40" t="s">
        <v>78</v>
      </c>
      <c r="T29" s="23"/>
      <c r="U29" s="23"/>
      <c r="V29" s="23"/>
      <c r="W29" s="23"/>
      <c r="X29" s="23"/>
      <c r="Y29" s="23"/>
      <c r="Z29" s="23"/>
      <c r="AA29" s="74"/>
      <c r="AB29" s="76"/>
      <c r="AC29" s="63"/>
      <c r="AD29" s="17"/>
      <c r="AE29" s="17"/>
      <c r="AF29" s="17"/>
      <c r="AH29" s="99"/>
      <c r="AI29" s="99"/>
    </row>
    <row r="30" spans="1:36" ht="14" thickBot="1" x14ac:dyDescent="0.2">
      <c r="A30" s="42"/>
      <c r="B30" s="32"/>
      <c r="C30" s="41"/>
      <c r="D30" s="33"/>
      <c r="E30" s="34">
        <f t="shared" si="36"/>
        <v>0</v>
      </c>
      <c r="F30" s="35" t="str">
        <f t="shared" si="37"/>
        <v/>
      </c>
      <c r="G30" s="36" t="str">
        <f t="shared" si="38"/>
        <v/>
      </c>
      <c r="H30" s="38"/>
      <c r="I30" s="42"/>
      <c r="J30" s="32"/>
      <c r="K30" s="41"/>
      <c r="L30" s="33"/>
      <c r="M30" s="23">
        <f t="shared" si="39"/>
        <v>0</v>
      </c>
      <c r="N30" s="23" t="str">
        <f t="shared" si="40"/>
        <v/>
      </c>
      <c r="O30" s="23" t="str">
        <f t="shared" si="41"/>
        <v/>
      </c>
      <c r="P30" s="23"/>
      <c r="Q30" s="120">
        <f>SUM(AD7:AD11,AD14:AD17,AD20:AD22,AD26:AD28)</f>
        <v>0</v>
      </c>
      <c r="R30" s="120"/>
      <c r="S30" s="40" t="s">
        <v>79</v>
      </c>
      <c r="T30" s="23"/>
      <c r="U30" s="23"/>
      <c r="V30" s="23"/>
      <c r="W30" s="23"/>
      <c r="X30" s="23"/>
      <c r="Y30" s="23"/>
      <c r="Z30" s="23"/>
      <c r="AA30" s="74"/>
      <c r="AB30" s="76"/>
      <c r="AC30" s="63"/>
      <c r="AD30" s="17"/>
      <c r="AE30" s="17"/>
      <c r="AF30" s="17"/>
      <c r="AH30" s="93"/>
      <c r="AI30" s="93"/>
    </row>
    <row r="31" spans="1:36" ht="14" thickBot="1" x14ac:dyDescent="0.2">
      <c r="A31" s="42"/>
      <c r="B31" s="32"/>
      <c r="C31" s="41"/>
      <c r="D31" s="33"/>
      <c r="E31" s="34">
        <f t="shared" si="36"/>
        <v>0</v>
      </c>
      <c r="F31" s="35" t="str">
        <f t="shared" si="37"/>
        <v/>
      </c>
      <c r="G31" s="36" t="str">
        <f t="shared" si="38"/>
        <v/>
      </c>
      <c r="H31" s="38"/>
      <c r="I31" s="42"/>
      <c r="J31" s="32"/>
      <c r="K31" s="41"/>
      <c r="L31" s="33"/>
      <c r="M31" s="23">
        <f t="shared" si="39"/>
        <v>0</v>
      </c>
      <c r="N31" s="23" t="str">
        <f t="shared" si="40"/>
        <v/>
      </c>
      <c r="O31" s="23" t="str">
        <f t="shared" si="41"/>
        <v/>
      </c>
      <c r="P31" s="23"/>
      <c r="Q31" s="124" t="str">
        <f>IF(SUM(Q30)=0,"N/A",Q30/Q29)</f>
        <v>N/A</v>
      </c>
      <c r="R31" s="124"/>
      <c r="S31" s="40" t="s">
        <v>80</v>
      </c>
      <c r="T31" s="23"/>
      <c r="U31" s="23"/>
      <c r="V31" s="23"/>
      <c r="W31" s="23"/>
      <c r="X31" s="23"/>
      <c r="Y31" s="23"/>
      <c r="Z31" s="23"/>
      <c r="AA31" s="40"/>
      <c r="AB31" s="13"/>
      <c r="AC31" s="63"/>
      <c r="AD31" s="17"/>
      <c r="AE31" s="17"/>
      <c r="AF31" s="17"/>
      <c r="AG31" s="17"/>
      <c r="AH31" s="94"/>
      <c r="AI31" s="94"/>
    </row>
    <row r="32" spans="1:36" ht="15" thickTop="1" thickBot="1" x14ac:dyDescent="0.2">
      <c r="A32" s="42"/>
      <c r="B32" s="32"/>
      <c r="C32" s="41"/>
      <c r="D32" s="33"/>
      <c r="E32" s="34">
        <f>D32*IF(OR(C32="A",C32="RA"),4,IF(OR(C32="B",C32="RB"),3,IF(OR(C32="C",C32="RC"),2,IF(OR(C32="D",C32="RD"),1,IF(AND(C32&gt;=0,C32&lt;=4,ISNUMBER(C32)),C32,0)))))</f>
        <v>0</v>
      </c>
      <c r="F32" s="35" t="str">
        <f>IF(OR(C32="",D32=""),"",IF(OR(C32="A",C32="B",C32="C",C32="D",C32="F",C32="RA",C32="RB",C32="RC",C32="RD",C32="RF",AND(C32&gt;=0,C32&lt;=4,ISNUMBER(C32))),D32,""))</f>
        <v/>
      </c>
      <c r="G32" s="36" t="str">
        <f>IF(OR(C32="",D32=""),"",IF(OR(C32="A",C32="B",C32="C",C32="D",C32="P",AND(C32&gt;=0,C32&lt;=4,ISNUMBER(C32))),D32,""))</f>
        <v/>
      </c>
      <c r="H32" s="38"/>
      <c r="I32" s="42"/>
      <c r="J32" s="32"/>
      <c r="K32" s="41"/>
      <c r="L32" s="33"/>
      <c r="M32" s="23">
        <f t="shared" si="39"/>
        <v>0</v>
      </c>
      <c r="N32" s="23" t="str">
        <f t="shared" si="40"/>
        <v/>
      </c>
      <c r="O32" s="23" t="str">
        <f t="shared" si="41"/>
        <v/>
      </c>
      <c r="P32" s="23"/>
      <c r="Q32" s="122"/>
      <c r="R32" s="122"/>
      <c r="S32" s="13" t="s">
        <v>43</v>
      </c>
      <c r="T32" s="23"/>
      <c r="U32" s="23"/>
      <c r="V32" s="23"/>
      <c r="W32" s="23"/>
      <c r="X32" s="23"/>
      <c r="Y32" s="23"/>
      <c r="Z32" s="23"/>
      <c r="AB32" s="13"/>
      <c r="AC32" s="63"/>
      <c r="AD32" s="17"/>
      <c r="AE32" s="17"/>
      <c r="AF32" s="17"/>
      <c r="AG32" s="17"/>
      <c r="AH32" s="94"/>
      <c r="AI32" s="94"/>
    </row>
    <row r="33" spans="1:35" ht="18" thickTop="1" thickBot="1" x14ac:dyDescent="0.25">
      <c r="A33" s="42"/>
      <c r="B33" s="32"/>
      <c r="C33" s="41"/>
      <c r="D33" s="33"/>
      <c r="E33" s="34">
        <f t="shared" si="36"/>
        <v>0</v>
      </c>
      <c r="F33" s="35" t="str">
        <f t="shared" si="37"/>
        <v/>
      </c>
      <c r="G33" s="36" t="str">
        <f t="shared" si="38"/>
        <v/>
      </c>
      <c r="H33" s="38"/>
      <c r="I33" s="42"/>
      <c r="J33" s="32"/>
      <c r="K33" s="41"/>
      <c r="L33" s="33"/>
      <c r="M33" s="23">
        <f t="shared" si="39"/>
        <v>0</v>
      </c>
      <c r="N33" s="23" t="str">
        <f t="shared" si="40"/>
        <v/>
      </c>
      <c r="O33" s="23" t="str">
        <f t="shared" si="41"/>
        <v/>
      </c>
      <c r="P33" s="23"/>
      <c r="Q33" s="123">
        <v>120</v>
      </c>
      <c r="R33" s="123"/>
      <c r="S33" s="23" t="s">
        <v>44</v>
      </c>
      <c r="T33" s="23"/>
      <c r="U33" s="23"/>
      <c r="V33" s="23"/>
      <c r="W33" s="23"/>
      <c r="X33" s="23"/>
      <c r="Y33" s="23"/>
      <c r="Z33" s="23"/>
      <c r="AB33" s="13"/>
      <c r="AC33" s="63"/>
      <c r="AD33" s="17"/>
      <c r="AE33" s="17"/>
      <c r="AF33" s="17"/>
      <c r="AG33" s="17"/>
      <c r="AH33" s="94"/>
      <c r="AI33" s="94"/>
    </row>
    <row r="34" spans="1:35" ht="14" thickBot="1" x14ac:dyDescent="0.2">
      <c r="A34" s="42"/>
      <c r="B34" s="32"/>
      <c r="C34" s="41"/>
      <c r="D34" s="33"/>
      <c r="E34" s="34">
        <f t="shared" si="36"/>
        <v>0</v>
      </c>
      <c r="F34" s="35" t="str">
        <f t="shared" si="37"/>
        <v/>
      </c>
      <c r="G34" s="36" t="str">
        <f t="shared" si="38"/>
        <v/>
      </c>
      <c r="H34" s="38"/>
      <c r="I34" s="42"/>
      <c r="J34" s="32"/>
      <c r="K34" s="41"/>
      <c r="L34" s="33"/>
      <c r="M34" s="23">
        <f t="shared" si="39"/>
        <v>0</v>
      </c>
      <c r="N34" s="23" t="str">
        <f t="shared" si="40"/>
        <v/>
      </c>
      <c r="O34" s="23" t="str">
        <f t="shared" si="41"/>
        <v/>
      </c>
      <c r="P34" s="23"/>
      <c r="Q34" s="77" t="s">
        <v>45</v>
      </c>
      <c r="R34" s="23"/>
      <c r="S34" s="23"/>
      <c r="T34" s="23"/>
      <c r="U34" s="23"/>
      <c r="V34" s="23"/>
      <c r="W34" s="23"/>
      <c r="X34" s="23"/>
      <c r="Y34" s="23"/>
      <c r="Z34" s="23"/>
      <c r="AA34" s="22"/>
      <c r="AH34" s="47"/>
      <c r="AI34" s="47"/>
    </row>
    <row r="35" spans="1:35" ht="14" thickBot="1" x14ac:dyDescent="0.2">
      <c r="A35" s="42"/>
      <c r="B35" s="32"/>
      <c r="C35" s="41"/>
      <c r="D35" s="33"/>
      <c r="E35" s="34">
        <f t="shared" si="36"/>
        <v>0</v>
      </c>
      <c r="F35" s="35" t="str">
        <f t="shared" si="37"/>
        <v/>
      </c>
      <c r="G35" s="36" t="str">
        <f t="shared" si="38"/>
        <v/>
      </c>
      <c r="H35" s="38"/>
      <c r="I35" s="42"/>
      <c r="J35" s="32"/>
      <c r="K35" s="41"/>
      <c r="L35" s="33"/>
      <c r="M35" s="23">
        <f t="shared" si="39"/>
        <v>0</v>
      </c>
      <c r="N35" s="23" t="str">
        <f t="shared" si="40"/>
        <v/>
      </c>
      <c r="O35" s="23" t="str">
        <f t="shared" si="41"/>
        <v/>
      </c>
      <c r="P35" s="23"/>
      <c r="Q35" s="23"/>
      <c r="R35" s="23"/>
      <c r="S35" s="23"/>
      <c r="T35" s="23"/>
      <c r="U35" s="23"/>
      <c r="V35" s="23"/>
      <c r="W35" s="23"/>
      <c r="X35" s="23"/>
      <c r="Y35" s="23"/>
      <c r="Z35" s="23"/>
      <c r="AA35" s="13"/>
      <c r="AB35" s="13"/>
      <c r="AC35" s="63"/>
      <c r="AD35" s="17"/>
      <c r="AE35" s="17"/>
      <c r="AF35" s="17"/>
      <c r="AG35" s="17"/>
      <c r="AH35" s="27"/>
      <c r="AI35" s="27"/>
    </row>
    <row r="36" spans="1:35" ht="14" thickBot="1" x14ac:dyDescent="0.2">
      <c r="A36" s="42"/>
      <c r="B36" s="32"/>
      <c r="C36" s="41"/>
      <c r="D36" s="33"/>
      <c r="E36" s="34">
        <f t="shared" si="36"/>
        <v>0</v>
      </c>
      <c r="F36" s="35" t="str">
        <f t="shared" si="37"/>
        <v/>
      </c>
      <c r="G36" s="36" t="str">
        <f t="shared" si="38"/>
        <v/>
      </c>
      <c r="H36" s="38"/>
      <c r="I36" s="42"/>
      <c r="J36" s="32"/>
      <c r="K36" s="41"/>
      <c r="L36" s="33"/>
      <c r="M36" s="23">
        <f t="shared" si="39"/>
        <v>0</v>
      </c>
      <c r="N36" s="23" t="str">
        <f t="shared" si="40"/>
        <v/>
      </c>
      <c r="O36" s="23" t="str">
        <f t="shared" si="41"/>
        <v/>
      </c>
      <c r="P36" s="23"/>
      <c r="Q36" s="23"/>
      <c r="R36" s="23"/>
      <c r="S36" s="23"/>
      <c r="T36" s="23"/>
      <c r="U36" s="23"/>
      <c r="V36" s="23"/>
      <c r="W36" s="23"/>
      <c r="X36" s="23"/>
      <c r="Y36" s="23"/>
      <c r="Z36" s="23"/>
      <c r="AB36" s="13"/>
      <c r="AC36" s="63"/>
      <c r="AD36" s="17"/>
      <c r="AE36" s="17"/>
      <c r="AF36" s="17"/>
      <c r="AG36" s="17"/>
      <c r="AH36" s="27"/>
      <c r="AI36" s="27"/>
    </row>
    <row r="37" spans="1:35" ht="14" thickBot="1" x14ac:dyDescent="0.2">
      <c r="A37" s="42"/>
      <c r="B37" s="32"/>
      <c r="C37" s="41"/>
      <c r="D37" s="33"/>
      <c r="E37" s="34">
        <f t="shared" si="36"/>
        <v>0</v>
      </c>
      <c r="F37" s="35" t="str">
        <f t="shared" si="37"/>
        <v/>
      </c>
      <c r="G37" s="36" t="str">
        <f t="shared" si="38"/>
        <v/>
      </c>
      <c r="H37" s="38"/>
      <c r="I37" s="42"/>
      <c r="J37" s="32"/>
      <c r="K37" s="41"/>
      <c r="L37" s="33"/>
      <c r="M37" s="23">
        <f t="shared" si="39"/>
        <v>0</v>
      </c>
      <c r="N37" s="23" t="str">
        <f t="shared" si="40"/>
        <v/>
      </c>
      <c r="O37" s="23" t="str">
        <f t="shared" si="41"/>
        <v/>
      </c>
      <c r="P37" s="23"/>
      <c r="Q37" s="23"/>
      <c r="R37" s="23"/>
      <c r="S37" s="23"/>
      <c r="T37" s="23"/>
      <c r="U37" s="23"/>
      <c r="V37" s="23"/>
      <c r="W37" s="23"/>
      <c r="X37" s="23"/>
      <c r="Y37" s="23"/>
      <c r="Z37" s="23"/>
      <c r="AA37" s="27"/>
      <c r="AB37" s="27"/>
      <c r="AC37" s="63"/>
      <c r="AD37" s="17"/>
      <c r="AE37" s="17"/>
      <c r="AF37" s="17"/>
      <c r="AG37" s="17"/>
      <c r="AH37" s="27"/>
      <c r="AI37" s="27"/>
    </row>
    <row r="38" spans="1:35" ht="14" thickBot="1" x14ac:dyDescent="0.2">
      <c r="A38" s="42"/>
      <c r="B38" s="32"/>
      <c r="C38" s="41"/>
      <c r="D38" s="33"/>
      <c r="E38" s="34">
        <f t="shared" si="36"/>
        <v>0</v>
      </c>
      <c r="F38" s="35" t="str">
        <f t="shared" si="37"/>
        <v/>
      </c>
      <c r="G38" s="36" t="str">
        <f t="shared" si="38"/>
        <v/>
      </c>
      <c r="H38" s="38"/>
      <c r="I38" s="42"/>
      <c r="J38" s="32"/>
      <c r="K38" s="41"/>
      <c r="L38" s="33"/>
      <c r="M38" s="23">
        <f t="shared" si="39"/>
        <v>0</v>
      </c>
      <c r="N38" s="23" t="str">
        <f t="shared" si="40"/>
        <v/>
      </c>
      <c r="O38" s="23" t="str">
        <f t="shared" si="41"/>
        <v/>
      </c>
      <c r="P38" s="23"/>
      <c r="Q38" s="23"/>
      <c r="R38" s="23"/>
      <c r="S38" s="23"/>
      <c r="T38" s="23"/>
      <c r="U38" s="23"/>
      <c r="V38" s="23"/>
      <c r="W38" s="23"/>
      <c r="X38" s="23"/>
      <c r="Y38" s="23"/>
      <c r="Z38" s="23"/>
      <c r="AA38" s="50"/>
      <c r="AB38" s="13"/>
      <c r="AC38" s="13"/>
      <c r="AD38" s="23"/>
      <c r="AE38" s="23"/>
      <c r="AF38" s="23"/>
      <c r="AG38" s="23"/>
      <c r="AH38" s="23"/>
      <c r="AI38" s="23"/>
    </row>
    <row r="39" spans="1:35" ht="14" thickBot="1" x14ac:dyDescent="0.2">
      <c r="A39" s="42"/>
      <c r="B39" s="32"/>
      <c r="C39" s="41"/>
      <c r="D39" s="33"/>
      <c r="E39" s="34">
        <f t="shared" si="36"/>
        <v>0</v>
      </c>
      <c r="F39" s="35" t="str">
        <f t="shared" si="37"/>
        <v/>
      </c>
      <c r="G39" s="36" t="str">
        <f t="shared" si="38"/>
        <v/>
      </c>
      <c r="H39" s="38"/>
      <c r="I39" s="42"/>
      <c r="J39" s="32"/>
      <c r="K39" s="41"/>
      <c r="L39" s="33"/>
      <c r="M39" s="23">
        <f t="shared" si="39"/>
        <v>0</v>
      </c>
      <c r="N39" s="23" t="str">
        <f t="shared" si="40"/>
        <v/>
      </c>
      <c r="O39" s="23" t="str">
        <f t="shared" si="41"/>
        <v/>
      </c>
      <c r="P39" s="23"/>
      <c r="Z39" s="23"/>
      <c r="AA39" s="50"/>
      <c r="AB39" s="13"/>
      <c r="AC39" s="13"/>
      <c r="AD39" s="23"/>
      <c r="AE39" s="23"/>
      <c r="AF39" s="23"/>
      <c r="AG39" s="23"/>
      <c r="AH39" s="23"/>
      <c r="AI39" s="23"/>
    </row>
    <row r="40" spans="1:35" ht="14" thickBot="1" x14ac:dyDescent="0.2">
      <c r="A40" s="42"/>
      <c r="B40" s="32"/>
      <c r="C40" s="41"/>
      <c r="D40" s="33"/>
      <c r="E40" s="34">
        <f t="shared" si="36"/>
        <v>0</v>
      </c>
      <c r="F40" s="35" t="str">
        <f t="shared" si="37"/>
        <v/>
      </c>
      <c r="G40" s="36" t="str">
        <f t="shared" si="38"/>
        <v/>
      </c>
      <c r="H40" s="38"/>
      <c r="I40" s="42"/>
      <c r="J40" s="32"/>
      <c r="K40" s="41"/>
      <c r="L40" s="33"/>
      <c r="M40" s="23">
        <f t="shared" si="39"/>
        <v>0</v>
      </c>
      <c r="N40" s="23" t="str">
        <f t="shared" si="40"/>
        <v/>
      </c>
      <c r="O40" s="23" t="str">
        <f t="shared" si="41"/>
        <v/>
      </c>
      <c r="P40" s="23"/>
      <c r="Z40" s="23"/>
      <c r="AA40" s="14"/>
      <c r="AB40" s="47"/>
      <c r="AC40" s="46"/>
      <c r="AH40" s="47"/>
      <c r="AI40" s="47"/>
    </row>
    <row r="41" spans="1:35" ht="14" thickBot="1" x14ac:dyDescent="0.2">
      <c r="A41" s="42"/>
      <c r="B41" s="32"/>
      <c r="C41" s="41"/>
      <c r="D41" s="33"/>
      <c r="E41" s="34">
        <f t="shared" si="36"/>
        <v>0</v>
      </c>
      <c r="F41" s="35" t="str">
        <f t="shared" si="37"/>
        <v/>
      </c>
      <c r="G41" s="36" t="str">
        <f t="shared" si="38"/>
        <v/>
      </c>
      <c r="H41" s="38"/>
      <c r="I41" s="42"/>
      <c r="J41" s="32"/>
      <c r="K41" s="41"/>
      <c r="L41" s="33"/>
      <c r="M41" s="23">
        <f t="shared" si="39"/>
        <v>0</v>
      </c>
      <c r="N41" s="23" t="str">
        <f t="shared" si="40"/>
        <v/>
      </c>
      <c r="O41" s="23" t="str">
        <f t="shared" si="41"/>
        <v/>
      </c>
      <c r="P41" s="23"/>
      <c r="Z41" s="23"/>
      <c r="AA41" s="14"/>
      <c r="AB41" s="47"/>
      <c r="AC41" s="46"/>
      <c r="AH41" s="47"/>
      <c r="AI41" s="47"/>
    </row>
    <row r="42" spans="1:35" ht="14" thickBot="1" x14ac:dyDescent="0.2">
      <c r="A42" s="42"/>
      <c r="B42" s="32"/>
      <c r="C42" s="41"/>
      <c r="D42" s="33"/>
      <c r="E42" s="34">
        <f t="shared" si="36"/>
        <v>0</v>
      </c>
      <c r="F42" s="35" t="str">
        <f t="shared" si="37"/>
        <v/>
      </c>
      <c r="G42" s="36" t="str">
        <f t="shared" si="38"/>
        <v/>
      </c>
      <c r="H42" s="38"/>
      <c r="I42" s="42"/>
      <c r="J42" s="32"/>
      <c r="K42" s="41"/>
      <c r="L42" s="33"/>
      <c r="M42" s="23">
        <f t="shared" si="39"/>
        <v>0</v>
      </c>
      <c r="N42" s="23" t="str">
        <f t="shared" si="40"/>
        <v/>
      </c>
      <c r="O42" s="23" t="str">
        <f t="shared" si="41"/>
        <v/>
      </c>
      <c r="P42" s="23"/>
      <c r="Z42" s="23"/>
      <c r="AA42" s="14"/>
      <c r="AB42" s="47"/>
      <c r="AC42" s="46"/>
      <c r="AH42" s="47"/>
      <c r="AI42" s="47"/>
    </row>
    <row r="43" spans="1:35" ht="14" thickBot="1" x14ac:dyDescent="0.2">
      <c r="A43" s="42"/>
      <c r="B43" s="32"/>
      <c r="C43" s="41"/>
      <c r="D43" s="33"/>
      <c r="E43" s="34">
        <f t="shared" si="36"/>
        <v>0</v>
      </c>
      <c r="F43" s="35" t="str">
        <f t="shared" si="37"/>
        <v/>
      </c>
      <c r="G43" s="36" t="str">
        <f t="shared" si="38"/>
        <v/>
      </c>
      <c r="H43" s="38"/>
      <c r="I43" s="42"/>
      <c r="J43" s="32"/>
      <c r="K43" s="41"/>
      <c r="L43" s="33"/>
      <c r="M43" s="23">
        <f t="shared" si="39"/>
        <v>0</v>
      </c>
      <c r="N43" s="23" t="str">
        <f t="shared" si="40"/>
        <v/>
      </c>
      <c r="O43" s="23" t="str">
        <f t="shared" si="41"/>
        <v/>
      </c>
      <c r="P43" s="23"/>
      <c r="Z43" s="23"/>
      <c r="AA43" s="23"/>
      <c r="AB43" s="47"/>
      <c r="AC43" s="48"/>
      <c r="AH43" s="47"/>
      <c r="AI43" s="47"/>
    </row>
    <row r="44" spans="1:35" x14ac:dyDescent="0.15">
      <c r="A44" s="42"/>
      <c r="B44" s="32"/>
      <c r="C44" s="41"/>
      <c r="D44" s="33"/>
      <c r="E44" s="34">
        <f t="shared" si="36"/>
        <v>0</v>
      </c>
      <c r="F44" s="35" t="str">
        <f t="shared" si="37"/>
        <v/>
      </c>
      <c r="G44" s="36" t="str">
        <f t="shared" si="38"/>
        <v/>
      </c>
      <c r="H44" s="38"/>
      <c r="I44" s="42"/>
      <c r="J44" s="32"/>
      <c r="K44" s="41"/>
      <c r="L44" s="33"/>
      <c r="M44" s="23">
        <f t="shared" si="39"/>
        <v>0</v>
      </c>
      <c r="N44" s="23" t="str">
        <f t="shared" si="40"/>
        <v/>
      </c>
      <c r="O44" s="23" t="str">
        <f t="shared" si="41"/>
        <v/>
      </c>
      <c r="P44" s="23"/>
      <c r="Z44" s="23"/>
      <c r="AA44" s="23"/>
      <c r="AB44" s="23"/>
      <c r="AC44" s="31"/>
      <c r="AD44" s="23"/>
      <c r="AE44" s="23"/>
      <c r="AF44" s="23"/>
      <c r="AG44" s="23"/>
      <c r="AH44" s="125"/>
      <c r="AI44" s="125"/>
    </row>
    <row r="45" spans="1:35" x14ac:dyDescent="0.15">
      <c r="M45" s="23"/>
      <c r="N45" s="23"/>
      <c r="P45" s="23"/>
      <c r="AA45" s="23"/>
      <c r="AB45" s="23"/>
      <c r="AC45" s="31"/>
      <c r="AD45" s="23"/>
      <c r="AE45" s="23"/>
      <c r="AF45" s="23"/>
      <c r="AG45" s="23"/>
      <c r="AH45" s="125"/>
      <c r="AI45" s="125"/>
    </row>
    <row r="46" spans="1:35" x14ac:dyDescent="0.15">
      <c r="AA46" s="23"/>
      <c r="AB46" s="24"/>
      <c r="AC46" s="31"/>
      <c r="AD46" s="23"/>
      <c r="AE46" s="23"/>
      <c r="AF46" s="23"/>
      <c r="AG46" s="23"/>
      <c r="AH46" s="125"/>
      <c r="AI46" s="125"/>
    </row>
    <row r="47" spans="1:35" x14ac:dyDescent="0.15">
      <c r="AA47" s="23"/>
      <c r="AB47" s="24"/>
      <c r="AC47" s="31"/>
      <c r="AD47" s="23"/>
      <c r="AE47" s="23"/>
      <c r="AF47" s="23"/>
      <c r="AG47" s="23"/>
      <c r="AH47" s="125"/>
      <c r="AI47" s="125"/>
    </row>
    <row r="48" spans="1:35" x14ac:dyDescent="0.15">
      <c r="AA48" s="23"/>
      <c r="AB48" s="23"/>
      <c r="AC48" s="31"/>
      <c r="AD48" s="23"/>
      <c r="AE48" s="23"/>
      <c r="AF48" s="23"/>
      <c r="AG48" s="23"/>
      <c r="AH48" s="125"/>
      <c r="AI48" s="125"/>
    </row>
    <row r="49" spans="27:35" x14ac:dyDescent="0.15">
      <c r="AA49" s="23"/>
      <c r="AB49" s="31"/>
      <c r="AC49" s="31"/>
      <c r="AD49" s="23"/>
      <c r="AE49" s="23"/>
      <c r="AF49" s="23"/>
      <c r="AG49" s="23"/>
      <c r="AH49" s="125"/>
      <c r="AI49" s="125"/>
    </row>
    <row r="50" spans="27:35" x14ac:dyDescent="0.15">
      <c r="AA50" s="23"/>
      <c r="AB50" s="31"/>
      <c r="AC50" s="31"/>
      <c r="AD50" s="23"/>
      <c r="AE50" s="23"/>
      <c r="AF50" s="23"/>
      <c r="AG50" s="23"/>
      <c r="AH50" s="126"/>
      <c r="AI50" s="126"/>
    </row>
    <row r="51" spans="27:35" x14ac:dyDescent="0.15">
      <c r="AA51" s="23"/>
      <c r="AB51" s="23"/>
      <c r="AC51" s="23"/>
      <c r="AD51" s="23"/>
      <c r="AE51" s="23"/>
      <c r="AF51" s="23"/>
      <c r="AG51" s="23"/>
      <c r="AH51" s="23"/>
      <c r="AI51" s="23"/>
    </row>
    <row r="52" spans="27:35" x14ac:dyDescent="0.15">
      <c r="AA52" s="23"/>
      <c r="AB52" s="23"/>
      <c r="AC52" s="23"/>
      <c r="AD52" s="23"/>
      <c r="AE52" s="23"/>
      <c r="AF52" s="23"/>
      <c r="AG52" s="23"/>
      <c r="AH52" s="23"/>
      <c r="AI52" s="23"/>
    </row>
    <row r="53" spans="27:35" x14ac:dyDescent="0.15">
      <c r="AA53" s="23"/>
      <c r="AB53" s="23"/>
      <c r="AC53" s="23"/>
      <c r="AD53" s="23"/>
      <c r="AE53" s="23"/>
      <c r="AF53" s="23"/>
      <c r="AG53" s="23"/>
      <c r="AH53" s="23"/>
      <c r="AI53" s="23"/>
    </row>
    <row r="54" spans="27:35" x14ac:dyDescent="0.15">
      <c r="AB54" s="23"/>
      <c r="AC54" s="23"/>
      <c r="AD54" s="23"/>
      <c r="AE54" s="23"/>
      <c r="AF54" s="23"/>
      <c r="AG54" s="23"/>
      <c r="AH54" s="23"/>
      <c r="AI54" s="23"/>
    </row>
  </sheetData>
  <sheetProtection algorithmName="SHA-512" hashValue="EEEs3MteEmD6ifzKilEjDOZ4wq/qWw89yL8uRo3q2Q5rAHG58Q77oJ6w69w2StrmPFCkuVZb9U73BuRhZaoBlA==" saltValue="28IzSt0TOuXYLHGK/NGiTQ==" spinCount="100000" sheet="1" objects="1" scenarios="1"/>
  <mergeCells count="95">
    <mergeCell ref="Q24:R24"/>
    <mergeCell ref="Q25:R25"/>
    <mergeCell ref="Q23:R23"/>
    <mergeCell ref="X19:Y19"/>
    <mergeCell ref="Q21:W21"/>
    <mergeCell ref="X14:Y14"/>
    <mergeCell ref="X17:Y17"/>
    <mergeCell ref="X18:Y18"/>
    <mergeCell ref="X15:Y15"/>
    <mergeCell ref="X16:Y16"/>
    <mergeCell ref="AH47:AI47"/>
    <mergeCell ref="AH48:AI48"/>
    <mergeCell ref="AH49:AI49"/>
    <mergeCell ref="AH50:AI50"/>
    <mergeCell ref="AH44:AI44"/>
    <mergeCell ref="AH45:AI45"/>
    <mergeCell ref="AH46:AI46"/>
    <mergeCell ref="Q26:R26"/>
    <mergeCell ref="Q27:R27"/>
    <mergeCell ref="Q28:R28"/>
    <mergeCell ref="Q32:R32"/>
    <mergeCell ref="Q33:R33"/>
    <mergeCell ref="Q29:R29"/>
    <mergeCell ref="Q30:R30"/>
    <mergeCell ref="Q31:R31"/>
    <mergeCell ref="A25:L25"/>
    <mergeCell ref="C23:D23"/>
    <mergeCell ref="I23:L23"/>
    <mergeCell ref="C22:D22"/>
    <mergeCell ref="I22:L22"/>
    <mergeCell ref="C24:D24"/>
    <mergeCell ref="I24:L24"/>
    <mergeCell ref="C20:D20"/>
    <mergeCell ref="I20:L20"/>
    <mergeCell ref="C21:D21"/>
    <mergeCell ref="I21:L21"/>
    <mergeCell ref="C17:D17"/>
    <mergeCell ref="I17:L17"/>
    <mergeCell ref="C14:D14"/>
    <mergeCell ref="I14:L14"/>
    <mergeCell ref="C15:D15"/>
    <mergeCell ref="I15:L15"/>
    <mergeCell ref="C19:D19"/>
    <mergeCell ref="I19:L19"/>
    <mergeCell ref="C18:D18"/>
    <mergeCell ref="I18:L18"/>
    <mergeCell ref="C16:D16"/>
    <mergeCell ref="I16:L16"/>
    <mergeCell ref="C10:D10"/>
    <mergeCell ref="I10:L10"/>
    <mergeCell ref="X9:Y9"/>
    <mergeCell ref="C13:D13"/>
    <mergeCell ref="I13:L13"/>
    <mergeCell ref="C11:D11"/>
    <mergeCell ref="I11:L11"/>
    <mergeCell ref="C12:D12"/>
    <mergeCell ref="I12:L12"/>
    <mergeCell ref="X10:Y10"/>
    <mergeCell ref="X11:Y11"/>
    <mergeCell ref="X12:Y12"/>
    <mergeCell ref="X13:Y13"/>
    <mergeCell ref="C8:D8"/>
    <mergeCell ref="I8:L8"/>
    <mergeCell ref="AH7:AI7"/>
    <mergeCell ref="C9:D9"/>
    <mergeCell ref="I9:L9"/>
    <mergeCell ref="X8:Y8"/>
    <mergeCell ref="B1:Q1"/>
    <mergeCell ref="S1:Y1"/>
    <mergeCell ref="AG1:AI1"/>
    <mergeCell ref="C7:D7"/>
    <mergeCell ref="I7:L7"/>
    <mergeCell ref="X7:Y7"/>
    <mergeCell ref="Z1:AB1"/>
    <mergeCell ref="AH11:AI11"/>
    <mergeCell ref="AH9:AI9"/>
    <mergeCell ref="AH10:AI10"/>
    <mergeCell ref="AH8:AI8"/>
    <mergeCell ref="AH14:AI14"/>
    <mergeCell ref="AH15:AI15"/>
    <mergeCell ref="AH16:AI16"/>
    <mergeCell ref="AH17:AI17"/>
    <mergeCell ref="AH21:AI21"/>
    <mergeCell ref="AH22:AI22"/>
    <mergeCell ref="AH20:AI20"/>
    <mergeCell ref="AH23:AI23"/>
    <mergeCell ref="AH25:AI25"/>
    <mergeCell ref="AH28:AI28"/>
    <mergeCell ref="AH29:AI29"/>
    <mergeCell ref="AH27:AI27"/>
    <mergeCell ref="AH30:AI30"/>
    <mergeCell ref="AH31:AI31"/>
    <mergeCell ref="AH32:AI32"/>
    <mergeCell ref="AH33:AI33"/>
    <mergeCell ref="AH26:AI26"/>
  </mergeCells>
  <conditionalFormatting sqref="A3">
    <cfRule type="expression" dxfId="37" priority="695" stopIfTrue="1">
      <formula>SUM(F7:F22)&gt;40</formula>
    </cfRule>
    <cfRule type="expression" dxfId="36" priority="694" stopIfTrue="1">
      <formula>SUM(F7:F22)&lt;40</formula>
    </cfRule>
  </conditionalFormatting>
  <conditionalFormatting sqref="A7:A24">
    <cfRule type="expression" dxfId="35" priority="36" stopIfTrue="1">
      <formula>(C7="")</formula>
    </cfRule>
  </conditionalFormatting>
  <conditionalFormatting sqref="A29:A44">
    <cfRule type="expression" dxfId="34" priority="126" stopIfTrue="1">
      <formula>(C29="")</formula>
    </cfRule>
  </conditionalFormatting>
  <conditionalFormatting sqref="B7:B24">
    <cfRule type="expression" dxfId="33" priority="35" stopIfTrue="1">
      <formula>(C7="")</formula>
    </cfRule>
  </conditionalFormatting>
  <conditionalFormatting sqref="B29:B44">
    <cfRule type="expression" dxfId="32" priority="125" stopIfTrue="1">
      <formula>(C29="")</formula>
    </cfRule>
  </conditionalFormatting>
  <conditionalFormatting sqref="H7:H24">
    <cfRule type="expression" dxfId="31" priority="34" stopIfTrue="1">
      <formula>H7&lt;&gt;""</formula>
    </cfRule>
  </conditionalFormatting>
  <conditionalFormatting sqref="I29:I44">
    <cfRule type="expression" dxfId="30" priority="124" stopIfTrue="1">
      <formula>(K29="")</formula>
    </cfRule>
  </conditionalFormatting>
  <conditionalFormatting sqref="J29:J44">
    <cfRule type="expression" dxfId="29" priority="123" stopIfTrue="1">
      <formula>(K29="")</formula>
    </cfRule>
  </conditionalFormatting>
  <conditionalFormatting sqref="Q3">
    <cfRule type="expression" dxfId="28" priority="819" stopIfTrue="1">
      <formula>SUM(U7:U18)&gt;36</formula>
    </cfRule>
    <cfRule type="expression" dxfId="27" priority="818" stopIfTrue="1">
      <formula>SUM(U7:U18)&lt;36</formula>
    </cfRule>
  </conditionalFormatting>
  <conditionalFormatting sqref="Q7:Q19">
    <cfRule type="expression" dxfId="26" priority="122" stopIfTrue="1">
      <formula>(S7="")</formula>
    </cfRule>
  </conditionalFormatting>
  <conditionalFormatting sqref="Q24">
    <cfRule type="expression" dxfId="25" priority="37">
      <formula>$Q$24&lt;2</formula>
    </cfRule>
  </conditionalFormatting>
  <conditionalFormatting sqref="Q28">
    <cfRule type="expression" dxfId="24" priority="15">
      <formula>$Q$24&lt;2</formula>
    </cfRule>
  </conditionalFormatting>
  <conditionalFormatting sqref="Q31:R31">
    <cfRule type="expression" dxfId="23" priority="1">
      <formula>"$Q$26&lt;2.25"</formula>
    </cfRule>
  </conditionalFormatting>
  <conditionalFormatting sqref="R7:R19">
    <cfRule type="expression" dxfId="22" priority="121" stopIfTrue="1">
      <formula>(S7="")</formula>
    </cfRule>
  </conditionalFormatting>
  <conditionalFormatting sqref="W7:W19">
    <cfRule type="expression" dxfId="21" priority="24" stopIfTrue="1">
      <formula>W7&lt;&gt;""</formula>
    </cfRule>
  </conditionalFormatting>
  <conditionalFormatting sqref="AA3">
    <cfRule type="expression" dxfId="20" priority="808" stopIfTrue="1">
      <formula>SUM(AE7:AE28)&lt;44</formula>
    </cfRule>
    <cfRule type="expression" dxfId="19" priority="809" stopIfTrue="1">
      <formula>SUM(AE7:AE28)&gt;44</formula>
    </cfRule>
  </conditionalFormatting>
  <conditionalFormatting sqref="AA7:AA12 AA14:AA18 AA20:AA23 AA35 AA37">
    <cfRule type="expression" dxfId="18" priority="134" stopIfTrue="1">
      <formula>(AC7="")</formula>
    </cfRule>
  </conditionalFormatting>
  <conditionalFormatting sqref="AA13">
    <cfRule type="expression" dxfId="17" priority="804" stopIfTrue="1">
      <formula>SUM(AE14:AE17)&lt;12</formula>
    </cfRule>
    <cfRule type="expression" dxfId="16" priority="805" stopIfTrue="1">
      <formula>SUM(AE14:AE17)&gt;12</formula>
    </cfRule>
  </conditionalFormatting>
  <conditionalFormatting sqref="AA19">
    <cfRule type="expression" dxfId="15" priority="5" stopIfTrue="1">
      <formula>SUM(AE20:AE22)&gt;9</formula>
    </cfRule>
    <cfRule type="expression" dxfId="14" priority="4" stopIfTrue="1">
      <formula>SUM(AE20:AE22)&lt;9</formula>
    </cfRule>
  </conditionalFormatting>
  <conditionalFormatting sqref="AA24">
    <cfRule type="expression" dxfId="13" priority="3" stopIfTrue="1">
      <formula>SUM(AE26:AE28)&gt;8</formula>
    </cfRule>
    <cfRule type="expression" dxfId="12" priority="2" stopIfTrue="1">
      <formula>SUM(AE26:AE28)&lt;8</formula>
    </cfRule>
  </conditionalFormatting>
  <conditionalFormatting sqref="AA25:AA31">
    <cfRule type="expression" dxfId="11" priority="11" stopIfTrue="1">
      <formula>(AC25="")</formula>
    </cfRule>
  </conditionalFormatting>
  <conditionalFormatting sqref="AA38:AA40">
    <cfRule type="expression" dxfId="10" priority="71" stopIfTrue="1">
      <formula>(AC40="")</formula>
    </cfRule>
  </conditionalFormatting>
  <conditionalFormatting sqref="AA41:AA42">
    <cfRule type="expression" dxfId="9" priority="602" stopIfTrue="1">
      <formula>(#REF!="")</formula>
    </cfRule>
  </conditionalFormatting>
  <conditionalFormatting sqref="AA43:AA49">
    <cfRule type="expression" dxfId="8" priority="137" stopIfTrue="1">
      <formula>(AC44="")</formula>
    </cfRule>
    <cfRule type="expression" dxfId="7" priority="138" stopIfTrue="1">
      <formula>(NOT(OR(AC44="A",AC44="B",AC44="C",AC44="D",AC44="X",AC44="P",AND(AC44&gt;=0,AC44&lt;=4,ISNUMBER(AC44)))))</formula>
    </cfRule>
  </conditionalFormatting>
  <conditionalFormatting sqref="AB7:AB12 AB14:AB18 AB20:AB23 AB35:AB37 AB40:AB43">
    <cfRule type="expression" dxfId="6" priority="133" stopIfTrue="1">
      <formula>(AC7="")</formula>
    </cfRule>
  </conditionalFormatting>
  <conditionalFormatting sqref="AB25:AB33">
    <cfRule type="expression" dxfId="5" priority="10" stopIfTrue="1">
      <formula>(AC25="")</formula>
    </cfRule>
  </conditionalFormatting>
  <conditionalFormatting sqref="AB44:AB45 AB48">
    <cfRule type="expression" dxfId="4" priority="135" stopIfTrue="1">
      <formula>(AD44="")</formula>
    </cfRule>
    <cfRule type="expression" dxfId="3" priority="136" stopIfTrue="1">
      <formula>(NOT(OR(AD44="A",AD44="B",AD44="C",AD44="D",AD44="X",AD44="P")))</formula>
    </cfRule>
  </conditionalFormatting>
  <conditionalFormatting sqref="AG7:AG12 AG14:AG18 AG35:AG37">
    <cfRule type="expression" dxfId="2" priority="118" stopIfTrue="1">
      <formula>AG7&lt;&gt;""</formula>
    </cfRule>
  </conditionalFormatting>
  <conditionalFormatting sqref="AG20:AG23">
    <cfRule type="expression" dxfId="1" priority="22" stopIfTrue="1">
      <formula>AG20&lt;&gt;""</formula>
    </cfRule>
  </conditionalFormatting>
  <conditionalFormatting sqref="AG25:AG33">
    <cfRule type="expression" dxfId="0" priority="8" stopIfTrue="1">
      <formula>AG25&lt;&gt;""</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2.5" style="6" customWidth="1"/>
    <col min="6" max="6" width="13.83203125" style="61" customWidth="1"/>
    <col min="7" max="7" width="9.1640625" style="6" hidden="1" customWidth="1"/>
    <col min="8" max="8" width="0.5" style="6" customWidth="1"/>
    <col min="9" max="9" width="9.1640625" style="6" hidden="1" customWidth="1"/>
    <col min="10" max="16384" width="9.1640625" style="6"/>
  </cols>
  <sheetData>
    <row r="1" spans="1:8" s="57" customFormat="1" ht="18.5" customHeight="1" x14ac:dyDescent="0.2">
      <c r="A1" s="140" t="s">
        <v>2</v>
      </c>
      <c r="B1" s="140"/>
      <c r="C1" s="140"/>
      <c r="D1" s="140"/>
      <c r="E1" s="140"/>
      <c r="F1" s="140"/>
      <c r="G1" s="56"/>
      <c r="H1" s="56"/>
    </row>
    <row r="2" spans="1:8" ht="16" customHeight="1" x14ac:dyDescent="0.2">
      <c r="A2" s="132" t="s">
        <v>3</v>
      </c>
      <c r="B2" s="132"/>
      <c r="C2" s="132"/>
      <c r="D2" s="132"/>
      <c r="E2" s="132"/>
      <c r="F2" s="132"/>
      <c r="G2" s="5"/>
      <c r="H2" s="5"/>
    </row>
    <row r="3" spans="1:8" ht="14.75" customHeight="1" x14ac:dyDescent="0.2">
      <c r="A3" s="132" t="s">
        <v>63</v>
      </c>
      <c r="B3" s="132"/>
      <c r="C3" s="132"/>
      <c r="D3" s="132"/>
      <c r="E3" s="132"/>
      <c r="F3" s="132"/>
      <c r="G3" s="5"/>
      <c r="H3" s="5"/>
    </row>
    <row r="4" spans="1:8" x14ac:dyDescent="0.2">
      <c r="A4" s="7"/>
      <c r="B4" s="7"/>
      <c r="C4" s="7"/>
      <c r="D4" s="7"/>
      <c r="E4" s="7"/>
      <c r="F4" s="53"/>
      <c r="G4" s="5"/>
      <c r="H4" s="5"/>
    </row>
    <row r="5" spans="1:8" ht="30.75" customHeight="1" x14ac:dyDescent="0.2">
      <c r="A5" s="7"/>
      <c r="B5" s="7"/>
      <c r="C5" s="7"/>
      <c r="D5" s="7"/>
      <c r="E5" s="7"/>
      <c r="F5" s="53"/>
      <c r="G5" s="5"/>
      <c r="H5" s="5"/>
    </row>
    <row r="6" spans="1:8" x14ac:dyDescent="0.2">
      <c r="A6" s="7" t="s">
        <v>4</v>
      </c>
      <c r="B6" s="8"/>
      <c r="C6" s="8"/>
      <c r="D6" s="8"/>
      <c r="E6" s="7" t="s">
        <v>5</v>
      </c>
      <c r="F6" s="53"/>
      <c r="G6" s="5"/>
      <c r="H6" s="5"/>
    </row>
    <row r="7" spans="1:8" x14ac:dyDescent="0.2">
      <c r="A7" s="7"/>
      <c r="B7" s="141" t="str">
        <f>'HORT-URBH'!B1</f>
        <v>LNAME, FNAME</v>
      </c>
      <c r="C7" s="141"/>
      <c r="D7" s="141"/>
      <c r="E7" s="142"/>
      <c r="F7" s="143"/>
      <c r="G7" s="5"/>
      <c r="H7" s="5"/>
    </row>
    <row r="8" spans="1:8" ht="10.5" customHeight="1" x14ac:dyDescent="0.2">
      <c r="A8" s="11"/>
      <c r="B8" s="11"/>
      <c r="C8" s="11"/>
      <c r="D8" s="11"/>
      <c r="E8" s="11"/>
      <c r="F8" s="53"/>
      <c r="G8" s="5"/>
      <c r="H8" s="5"/>
    </row>
    <row r="9" spans="1:8" x14ac:dyDescent="0.2">
      <c r="A9" s="11" t="s">
        <v>6</v>
      </c>
      <c r="B9" s="12"/>
      <c r="C9" s="12"/>
      <c r="D9" s="12"/>
      <c r="E9" s="11" t="s">
        <v>7</v>
      </c>
      <c r="F9" s="53"/>
      <c r="G9" s="5"/>
      <c r="H9" s="5"/>
    </row>
    <row r="10" spans="1:8" ht="18.5" customHeight="1" x14ac:dyDescent="0.2">
      <c r="A10" s="11"/>
      <c r="B10" s="144" t="str">
        <f>'HORT-URBH'!S1</f>
        <v>00000000</v>
      </c>
      <c r="C10" s="144"/>
      <c r="D10" s="144"/>
      <c r="E10" s="51">
        <f>'HORT-URBH'!Q21</f>
        <v>0</v>
      </c>
      <c r="F10" s="53"/>
      <c r="G10" s="5"/>
      <c r="H10" s="5"/>
    </row>
    <row r="11" spans="1:8" x14ac:dyDescent="0.2">
      <c r="A11" s="7"/>
      <c r="B11" s="8"/>
      <c r="C11" s="8"/>
      <c r="D11" s="8"/>
      <c r="E11" s="8"/>
      <c r="F11" s="53"/>
      <c r="G11" s="5"/>
      <c r="H11" s="5"/>
    </row>
    <row r="12" spans="1:8" x14ac:dyDescent="0.2">
      <c r="A12" s="7" t="s">
        <v>8</v>
      </c>
      <c r="B12" s="7"/>
      <c r="C12" s="7"/>
      <c r="D12" s="7"/>
      <c r="E12" s="7" t="s">
        <v>9</v>
      </c>
      <c r="F12" s="53"/>
      <c r="G12" s="5"/>
      <c r="H12" s="5"/>
    </row>
    <row r="13" spans="1:8" x14ac:dyDescent="0.2">
      <c r="A13" s="58"/>
      <c r="B13" s="145"/>
      <c r="C13" s="145"/>
      <c r="D13" s="145"/>
      <c r="E13" s="146" t="str">
        <f>'HORT-URBH'!Z1</f>
        <v>HORT-URBH</v>
      </c>
      <c r="F13" s="146"/>
      <c r="G13" s="147"/>
      <c r="H13" s="5"/>
    </row>
    <row r="14" spans="1:8" ht="10.5" customHeight="1" x14ac:dyDescent="0.2">
      <c r="A14" s="7"/>
      <c r="B14" s="148"/>
      <c r="C14" s="148"/>
      <c r="D14" s="53"/>
      <c r="E14" s="7"/>
      <c r="F14" s="53"/>
      <c r="G14" s="5"/>
      <c r="H14" s="5"/>
    </row>
    <row r="15" spans="1:8" x14ac:dyDescent="0.2">
      <c r="A15" s="7" t="s">
        <v>10</v>
      </c>
      <c r="B15" s="8"/>
      <c r="C15" s="8"/>
      <c r="D15" s="8"/>
      <c r="E15" s="7" t="s">
        <v>11</v>
      </c>
      <c r="F15" s="53"/>
      <c r="G15" s="5"/>
      <c r="H15" s="5"/>
    </row>
    <row r="16" spans="1:8" x14ac:dyDescent="0.2">
      <c r="A16" s="7"/>
      <c r="B16" s="141" t="str">
        <f>'HORT-URBH'!AG1</f>
        <v>ADVISOR</v>
      </c>
      <c r="C16" s="141"/>
      <c r="D16" s="54"/>
      <c r="E16" s="59" t="str">
        <f>'HORT-URBH'!Q24</f>
        <v>N/A</v>
      </c>
      <c r="F16" s="53"/>
      <c r="G16" s="5"/>
      <c r="H16" s="5"/>
    </row>
    <row r="17" spans="1:8" ht="10.5" customHeight="1" x14ac:dyDescent="0.2">
      <c r="A17" s="7"/>
      <c r="B17" s="7"/>
      <c r="C17" s="7"/>
      <c r="D17" s="7"/>
      <c r="E17" s="7"/>
      <c r="F17" s="53"/>
      <c r="G17" s="5"/>
      <c r="H17" s="5"/>
    </row>
    <row r="18" spans="1:8" x14ac:dyDescent="0.2">
      <c r="A18" s="7"/>
      <c r="B18" s="149" t="s">
        <v>12</v>
      </c>
      <c r="C18" s="149"/>
      <c r="D18" s="149"/>
      <c r="E18" s="7" t="s">
        <v>64</v>
      </c>
      <c r="F18" s="53"/>
      <c r="G18" s="5"/>
      <c r="H18" s="5"/>
    </row>
    <row r="19" spans="1:8" ht="16" customHeight="1" x14ac:dyDescent="0.2">
      <c r="A19" s="7"/>
      <c r="B19" s="149"/>
      <c r="C19" s="149"/>
      <c r="D19" s="149"/>
      <c r="E19" s="59" t="str">
        <f>'HORT-URBH'!Q28</f>
        <v>N/A</v>
      </c>
      <c r="F19" s="53"/>
      <c r="G19" s="5"/>
      <c r="H19" s="5"/>
    </row>
    <row r="20" spans="1:8" ht="21.25" customHeight="1" x14ac:dyDescent="0.2">
      <c r="A20" s="7" t="s">
        <v>48</v>
      </c>
      <c r="B20" s="8"/>
      <c r="C20" s="44">
        <f>'HORT-URBH'!Q23</f>
        <v>0</v>
      </c>
      <c r="D20" s="43"/>
      <c r="E20" s="7" t="s">
        <v>65</v>
      </c>
      <c r="F20" s="67">
        <f>'HORT-URBH'!Q25</f>
        <v>0</v>
      </c>
      <c r="G20" s="5"/>
      <c r="H20" s="5"/>
    </row>
    <row r="21" spans="1:8" x14ac:dyDescent="0.2">
      <c r="A21" s="7" t="s">
        <v>13</v>
      </c>
      <c r="B21" s="8"/>
      <c r="C21" s="139"/>
      <c r="D21" s="139"/>
      <c r="E21" s="7" t="s">
        <v>66</v>
      </c>
      <c r="F21" s="67">
        <f>'HORT-URBH'!Q27</f>
        <v>0</v>
      </c>
      <c r="G21" s="5"/>
      <c r="H21" s="5"/>
    </row>
    <row r="22" spans="1:8" ht="5.25" customHeight="1" x14ac:dyDescent="0.2">
      <c r="A22" s="7"/>
      <c r="B22" s="7"/>
      <c r="C22" s="7"/>
      <c r="D22" s="7"/>
      <c r="E22" s="7"/>
      <c r="F22" s="53"/>
      <c r="G22" s="5"/>
      <c r="H22" s="5"/>
    </row>
    <row r="23" spans="1:8" x14ac:dyDescent="0.2">
      <c r="A23" s="7" t="s">
        <v>14</v>
      </c>
      <c r="B23" s="7"/>
      <c r="C23" s="7"/>
      <c r="D23" s="43"/>
      <c r="E23" s="7"/>
      <c r="F23" s="53"/>
      <c r="G23" s="5"/>
      <c r="H23" s="5"/>
    </row>
    <row r="24" spans="1:8" ht="3.25" customHeight="1" x14ac:dyDescent="0.2">
      <c r="A24" s="8"/>
      <c r="B24" s="7"/>
      <c r="C24" s="7"/>
      <c r="D24" s="7"/>
      <c r="E24" s="7"/>
      <c r="F24" s="53"/>
      <c r="G24" s="5"/>
      <c r="H24" s="5"/>
    </row>
    <row r="25" spans="1:8" ht="48.75" customHeight="1" x14ac:dyDescent="0.2">
      <c r="A25" s="9"/>
      <c r="B25" s="133"/>
      <c r="C25" s="134"/>
      <c r="D25" s="134"/>
      <c r="E25" s="134"/>
      <c r="F25" s="134"/>
      <c r="G25" s="5"/>
      <c r="H25" s="5"/>
    </row>
    <row r="26" spans="1:8" ht="3.25" customHeight="1" x14ac:dyDescent="0.2">
      <c r="A26" s="7"/>
      <c r="B26" s="7"/>
      <c r="C26" s="7"/>
      <c r="D26" s="7"/>
      <c r="E26" s="7"/>
      <c r="F26" s="53"/>
      <c r="G26" s="5"/>
      <c r="H26" s="5"/>
    </row>
    <row r="27" spans="1:8" ht="23.75" customHeight="1" x14ac:dyDescent="0.2">
      <c r="A27" s="7" t="s">
        <v>15</v>
      </c>
      <c r="B27" s="7"/>
      <c r="C27" s="7"/>
      <c r="D27" s="43"/>
      <c r="E27" s="7" t="s">
        <v>67</v>
      </c>
      <c r="F27" s="53"/>
      <c r="G27" s="5"/>
      <c r="H27" s="5"/>
    </row>
    <row r="28" spans="1:8" ht="21.25" hidden="1" customHeight="1" x14ac:dyDescent="0.2">
      <c r="A28" s="7"/>
      <c r="B28" s="135"/>
      <c r="C28" s="135"/>
      <c r="D28" s="54"/>
      <c r="E28" s="7"/>
      <c r="F28" s="53"/>
      <c r="G28" s="5"/>
      <c r="H28" s="5"/>
    </row>
    <row r="29" spans="1:8" ht="19.5" customHeight="1" x14ac:dyDescent="0.2">
      <c r="A29" s="60"/>
      <c r="B29" s="136"/>
      <c r="C29" s="136"/>
      <c r="D29" s="136"/>
      <c r="E29" s="137"/>
      <c r="F29" s="137"/>
      <c r="G29" s="5"/>
      <c r="H29" s="5"/>
    </row>
    <row r="30" spans="1:8" ht="7" customHeight="1" x14ac:dyDescent="0.2">
      <c r="A30" s="7"/>
      <c r="B30" s="7"/>
      <c r="C30" s="7"/>
      <c r="D30" s="53"/>
      <c r="E30" s="7"/>
      <c r="F30" s="53"/>
      <c r="G30" s="5"/>
      <c r="H30" s="5"/>
    </row>
    <row r="31" spans="1:8" ht="19.5" customHeight="1" x14ac:dyDescent="0.2">
      <c r="A31" s="7" t="s">
        <v>16</v>
      </c>
      <c r="B31" s="7"/>
      <c r="C31" s="7"/>
      <c r="D31" s="10"/>
      <c r="E31" s="55"/>
      <c r="F31" s="53"/>
      <c r="G31" s="5"/>
      <c r="H31" s="5"/>
    </row>
    <row r="32" spans="1:8" ht="16" customHeight="1" x14ac:dyDescent="0.2">
      <c r="A32" s="7"/>
      <c r="B32" s="8"/>
      <c r="C32" s="7"/>
      <c r="D32" s="7"/>
      <c r="E32" s="7" t="s">
        <v>49</v>
      </c>
      <c r="F32" s="53"/>
      <c r="G32" s="5"/>
      <c r="H32" s="5"/>
    </row>
    <row r="33" spans="1:9" ht="7" customHeight="1" x14ac:dyDescent="0.2">
      <c r="A33" s="7"/>
      <c r="B33" s="7"/>
      <c r="C33" s="7"/>
      <c r="D33" s="7"/>
      <c r="E33" s="7"/>
      <c r="F33" s="53"/>
      <c r="G33" s="5"/>
      <c r="H33" s="5"/>
    </row>
    <row r="34" spans="1:9" ht="16.5" customHeight="1" x14ac:dyDescent="0.2">
      <c r="A34" s="7"/>
      <c r="B34" s="7"/>
      <c r="C34" s="7"/>
      <c r="D34" s="7"/>
      <c r="E34" s="7"/>
      <c r="F34" s="53"/>
      <c r="G34" s="5"/>
      <c r="H34" s="5"/>
    </row>
    <row r="35" spans="1:9" x14ac:dyDescent="0.2">
      <c r="A35" s="7"/>
      <c r="B35" s="7"/>
      <c r="C35" s="7"/>
      <c r="D35" s="7"/>
      <c r="E35" s="7"/>
      <c r="F35" s="53"/>
      <c r="G35" s="5"/>
      <c r="H35" s="5"/>
    </row>
    <row r="36" spans="1:9" x14ac:dyDescent="0.2">
      <c r="A36" s="7"/>
      <c r="B36" s="7"/>
      <c r="C36" s="7"/>
      <c r="D36" s="7"/>
      <c r="E36" s="7"/>
      <c r="F36" s="53"/>
      <c r="G36" s="5"/>
      <c r="H36" s="5"/>
    </row>
    <row r="37" spans="1:9" ht="19.5" customHeight="1" x14ac:dyDescent="0.2">
      <c r="A37" s="7"/>
      <c r="B37" s="7"/>
      <c r="C37" s="7"/>
      <c r="D37" s="7"/>
      <c r="E37" s="7"/>
      <c r="F37" s="53"/>
      <c r="G37" s="5"/>
      <c r="H37" s="5"/>
    </row>
    <row r="38" spans="1:9" x14ac:dyDescent="0.2">
      <c r="A38" s="7" t="s">
        <v>50</v>
      </c>
      <c r="B38" s="7"/>
      <c r="C38" s="7"/>
      <c r="D38" s="7"/>
      <c r="E38" s="53"/>
      <c r="F38" s="53"/>
      <c r="G38" s="5"/>
      <c r="H38" s="5"/>
    </row>
    <row r="39" spans="1:9" x14ac:dyDescent="0.2">
      <c r="A39" s="7"/>
      <c r="B39" s="138" t="s">
        <v>68</v>
      </c>
      <c r="C39" s="138"/>
      <c r="D39" s="138"/>
      <c r="E39" s="138"/>
      <c r="F39" s="138"/>
      <c r="G39" s="138"/>
      <c r="H39" s="138"/>
      <c r="I39" s="138"/>
    </row>
    <row r="40" spans="1:9" x14ac:dyDescent="0.2">
      <c r="A40" s="7"/>
      <c r="B40" s="7"/>
      <c r="C40" s="7"/>
      <c r="D40" s="7"/>
      <c r="E40" s="7"/>
      <c r="F40" s="53"/>
      <c r="G40" s="5"/>
      <c r="H40" s="5"/>
    </row>
    <row r="41" spans="1:9" ht="3.75" customHeight="1" x14ac:dyDescent="0.2">
      <c r="A41" s="7"/>
      <c r="B41" s="7"/>
      <c r="C41" s="7"/>
      <c r="D41" s="7"/>
      <c r="E41" s="53"/>
      <c r="F41" s="53"/>
      <c r="G41" s="5"/>
      <c r="H41" s="5"/>
    </row>
    <row r="42" spans="1:9" ht="14.75" customHeight="1" x14ac:dyDescent="0.2">
      <c r="A42" s="7"/>
      <c r="B42" s="132" t="s">
        <v>69</v>
      </c>
      <c r="C42" s="132"/>
      <c r="D42" s="132"/>
      <c r="E42" s="132"/>
      <c r="F42" s="132"/>
      <c r="G42" s="132"/>
      <c r="H42" s="132"/>
      <c r="I42" s="132"/>
    </row>
    <row r="43" spans="1:9" x14ac:dyDescent="0.2">
      <c r="C43" s="53"/>
      <c r="D43" s="53"/>
    </row>
    <row r="44" spans="1:9" x14ac:dyDescent="0.2">
      <c r="E44" s="53"/>
      <c r="F44" s="53"/>
    </row>
    <row r="45" spans="1:9" ht="13.75" customHeight="1" x14ac:dyDescent="0.2">
      <c r="B45" s="132" t="s">
        <v>70</v>
      </c>
      <c r="C45" s="132"/>
      <c r="D45" s="132"/>
      <c r="E45" s="132"/>
      <c r="F45" s="132"/>
      <c r="G45" s="132"/>
      <c r="H45" s="132"/>
      <c r="I45" s="132"/>
    </row>
    <row r="46" spans="1:9" x14ac:dyDescent="0.2">
      <c r="C46" s="61"/>
      <c r="D46" s="61"/>
    </row>
  </sheetData>
  <sheetProtection algorithmName="SHA-512" hashValue="HoPOh5YVFMrmmZeI/U7VmM/D+ITZdjmOdzGjRFE3rUAEyT40G2p8OY9AoJRgKvOC9qEyVDX4Ty97y3S/idt6wA==" saltValue="4mUtHF2YUau/IVIaoxGro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HORT-URBH</vt:lpstr>
      <vt:lpstr>GRAD CHECK</vt:lpstr>
      <vt:lpstr>ADVISOR'S NOTES</vt:lpstr>
      <vt:lpstr>'GRAD CHECK'!Print_Area</vt:lpstr>
      <vt:lpstr>'HORT-URBH'!Print_Area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2022-04-27T18:34:13Z</cp:lastPrinted>
  <dcterms:created xsi:type="dcterms:W3CDTF">2011-07-12T20:37:04Z</dcterms:created>
  <dcterms:modified xsi:type="dcterms:W3CDTF">2024-09-04T16:40:51Z</dcterms:modified>
</cp:coreProperties>
</file>