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4"/>
  <workbookPr defaultThemeVersion="124226"/>
  <mc:AlternateContent xmlns:mc="http://schemas.openxmlformats.org/markup-compatibility/2006">
    <mc:Choice Requires="x15">
      <x15ac:absPath xmlns:x15ac="http://schemas.microsoft.com/office/spreadsheetml/2010/11/ac" url="/Users/jamimattox/Desktop/2022-2023/"/>
    </mc:Choice>
  </mc:AlternateContent>
  <xr:revisionPtr revIDLastSave="0" documentId="8_{21D33158-69EB-FC48-8EE5-4704D66903F5}" xr6:coauthVersionLast="47" xr6:coauthVersionMax="47" xr10:uidLastSave="{00000000-0000-0000-0000-000000000000}"/>
  <bookViews>
    <workbookView xWindow="0" yWindow="500" windowWidth="19420" windowHeight="11620" xr2:uid="{00000000-000D-0000-FFFF-FFFF00000000}"/>
  </bookViews>
  <sheets>
    <sheet name="HORT-PHRT" sheetId="3" r:id="rId1"/>
    <sheet name="GRAD CHECK" sheetId="7" r:id="rId2"/>
    <sheet name="ADVISOR'S NOTES" sheetId="1" r:id="rId3"/>
  </sheets>
  <definedNames>
    <definedName name="_xlnm.Print_Area" localSheetId="1">'GRAD CHECK'!$A$1:$I$46</definedName>
    <definedName name="_xlnm.Print_Area" localSheetId="0">'HORT-PHRT'!$A$1:$AI$42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31" i="3" l="1"/>
  <c r="AE31" i="3"/>
  <c r="AD31" i="3"/>
  <c r="AF30" i="3"/>
  <c r="AE30" i="3"/>
  <c r="AD30" i="3"/>
  <c r="T15" i="3" l="1"/>
  <c r="U15" i="3"/>
  <c r="V15" i="3"/>
  <c r="T17" i="3"/>
  <c r="U17" i="3"/>
  <c r="V17" i="3"/>
  <c r="T18" i="3"/>
  <c r="U18" i="3"/>
  <c r="V18" i="3"/>
  <c r="G16" i="3"/>
  <c r="F16" i="3"/>
  <c r="E16" i="3"/>
  <c r="AF26" i="3" l="1"/>
  <c r="AE26" i="3"/>
  <c r="AD26" i="3"/>
  <c r="AF25" i="3"/>
  <c r="AE25" i="3"/>
  <c r="AD25" i="3"/>
  <c r="AF21" i="3"/>
  <c r="AE21" i="3"/>
  <c r="AD21" i="3"/>
  <c r="AF20" i="3"/>
  <c r="AE20" i="3"/>
  <c r="AD20" i="3"/>
  <c r="AF19" i="3"/>
  <c r="AE19" i="3"/>
  <c r="AD19" i="3"/>
  <c r="AF18" i="3"/>
  <c r="AE18" i="3"/>
  <c r="AD18" i="3"/>
  <c r="AF17" i="3"/>
  <c r="AE17" i="3"/>
  <c r="AD17" i="3"/>
  <c r="E28" i="3" l="1"/>
  <c r="F28" i="3"/>
  <c r="G28" i="3"/>
  <c r="E29" i="3"/>
  <c r="F29" i="3"/>
  <c r="G29" i="3"/>
  <c r="E30" i="3"/>
  <c r="F30" i="3"/>
  <c r="G30" i="3"/>
  <c r="E31" i="3"/>
  <c r="F31" i="3"/>
  <c r="G31" i="3"/>
  <c r="E32" i="3"/>
  <c r="F32" i="3"/>
  <c r="G32" i="3"/>
  <c r="E33" i="3"/>
  <c r="F33" i="3"/>
  <c r="G33" i="3"/>
  <c r="E34" i="3"/>
  <c r="F34" i="3"/>
  <c r="G34" i="3"/>
  <c r="E35" i="3"/>
  <c r="F35" i="3"/>
  <c r="G35" i="3"/>
  <c r="E36" i="3"/>
  <c r="F36" i="3"/>
  <c r="G36" i="3"/>
  <c r="E37" i="3"/>
  <c r="F37" i="3"/>
  <c r="G37" i="3"/>
  <c r="E38" i="3"/>
  <c r="F38" i="3"/>
  <c r="G38" i="3"/>
  <c r="E39" i="3"/>
  <c r="F39" i="3"/>
  <c r="G39" i="3"/>
  <c r="E40" i="3"/>
  <c r="F40" i="3"/>
  <c r="G40" i="3"/>
  <c r="E41" i="3"/>
  <c r="F41" i="3"/>
  <c r="G41" i="3"/>
  <c r="E42" i="3"/>
  <c r="F42" i="3"/>
  <c r="G42" i="3"/>
  <c r="AF10" i="3" l="1"/>
  <c r="AE10" i="3"/>
  <c r="AD10" i="3"/>
  <c r="AF13" i="3"/>
  <c r="AE13" i="3"/>
  <c r="AD13" i="3"/>
  <c r="V8" i="3" l="1"/>
  <c r="U8" i="3"/>
  <c r="T8" i="3"/>
  <c r="E10" i="7" l="1"/>
  <c r="G19" i="3" l="1"/>
  <c r="F19" i="3"/>
  <c r="E19" i="3"/>
  <c r="B16" i="7" l="1"/>
  <c r="E13" i="7"/>
  <c r="B10" i="7"/>
  <c r="B7" i="7"/>
  <c r="G15" i="3" l="1"/>
  <c r="F15" i="3"/>
  <c r="E15" i="3"/>
  <c r="G14" i="3"/>
  <c r="F14" i="3"/>
  <c r="E14" i="3"/>
  <c r="V11" i="3"/>
  <c r="U11" i="3"/>
  <c r="T11" i="3"/>
  <c r="V10" i="3"/>
  <c r="U10" i="3"/>
  <c r="T10" i="3"/>
  <c r="AF11" i="3"/>
  <c r="AE11" i="3"/>
  <c r="AD11" i="3"/>
  <c r="AF12" i="3"/>
  <c r="AE12" i="3"/>
  <c r="AD12" i="3"/>
  <c r="V16" i="3"/>
  <c r="U16" i="3"/>
  <c r="T16" i="3"/>
  <c r="V14" i="3" l="1"/>
  <c r="U14" i="3"/>
  <c r="T14" i="3"/>
  <c r="AF8" i="3"/>
  <c r="AE8" i="3"/>
  <c r="AD8" i="3"/>
  <c r="O42" i="3" l="1"/>
  <c r="N42" i="3"/>
  <c r="M42" i="3"/>
  <c r="O41" i="3"/>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M31" i="3"/>
  <c r="O30" i="3"/>
  <c r="N30" i="3"/>
  <c r="M30" i="3"/>
  <c r="O29" i="3"/>
  <c r="N29" i="3"/>
  <c r="M29" i="3"/>
  <c r="O28" i="3"/>
  <c r="N28" i="3"/>
  <c r="M28" i="3"/>
  <c r="O27" i="3"/>
  <c r="N27" i="3"/>
  <c r="M27" i="3"/>
  <c r="G27" i="3"/>
  <c r="F27" i="3"/>
  <c r="E27" i="3"/>
  <c r="AF9" i="3"/>
  <c r="Q24" i="3" s="1"/>
  <c r="AE9" i="3"/>
  <c r="Q25" i="3" s="1"/>
  <c r="AD9" i="3"/>
  <c r="Q26" i="3" s="1"/>
  <c r="G22" i="3"/>
  <c r="F22" i="3"/>
  <c r="E22" i="3"/>
  <c r="G21" i="3"/>
  <c r="F21" i="3"/>
  <c r="E21" i="3"/>
  <c r="G20" i="3"/>
  <c r="F20" i="3"/>
  <c r="E20" i="3"/>
  <c r="G17" i="3"/>
  <c r="F17" i="3"/>
  <c r="E17" i="3"/>
  <c r="G18" i="3"/>
  <c r="F18" i="3"/>
  <c r="E18" i="3"/>
  <c r="V13" i="3"/>
  <c r="U13" i="3"/>
  <c r="T13" i="3"/>
  <c r="G13" i="3"/>
  <c r="F13" i="3"/>
  <c r="E13" i="3"/>
  <c r="V12" i="3"/>
  <c r="U12" i="3"/>
  <c r="T12" i="3"/>
  <c r="G12" i="3"/>
  <c r="F12" i="3"/>
  <c r="E12" i="3"/>
  <c r="V9" i="3"/>
  <c r="U9" i="3"/>
  <c r="T9" i="3"/>
  <c r="G11" i="3"/>
  <c r="F11" i="3"/>
  <c r="E11" i="3"/>
  <c r="G10" i="3"/>
  <c r="F10" i="3"/>
  <c r="E10" i="3"/>
  <c r="G9" i="3"/>
  <c r="F9" i="3"/>
  <c r="E9" i="3"/>
  <c r="G8" i="3"/>
  <c r="F8" i="3"/>
  <c r="E8" i="3"/>
  <c r="V7" i="3"/>
  <c r="U7" i="3"/>
  <c r="T7" i="3"/>
  <c r="G7" i="3"/>
  <c r="F7" i="3"/>
  <c r="E7" i="3"/>
  <c r="Q28" i="3" l="1"/>
  <c r="Q23" i="3"/>
  <c r="E16" i="7" s="1"/>
  <c r="Q22" i="3"/>
  <c r="C20" i="7" s="1"/>
  <c r="Q29" i="3"/>
  <c r="F20" i="7"/>
  <c r="F21" i="7"/>
  <c r="Q27" i="3" l="1"/>
  <c r="E19" i="7" s="1"/>
  <c r="Q3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Hood, Patty</author>
    <author>Windows User</author>
    <author>Kayla Grant</author>
    <author>Tiers</author>
  </authors>
  <commentList>
    <comment ref="C7" authorId="0" shapeId="0" xr:uid="{00000000-0006-0000-0000-000001000000}">
      <text>
        <r>
          <rPr>
            <sz val="9"/>
            <color indexed="81"/>
            <rFont val="Tahoma"/>
            <family val="2"/>
          </rPr>
          <t xml:space="preserve">or 1313
</t>
        </r>
      </text>
    </comment>
    <comment ref="C9" authorId="1" shapeId="0" xr:uid="{00000000-0006-0000-0000-000004000000}">
      <text>
        <r>
          <rPr>
            <sz val="9"/>
            <color indexed="81"/>
            <rFont val="Tahoma"/>
            <family val="2"/>
          </rPr>
          <t xml:space="preserve">or 1483 or 1493
</t>
        </r>
      </text>
    </comment>
    <comment ref="S10" authorId="2" shapeId="0" xr:uid="{00000000-0006-0000-0000-000006000000}">
      <text>
        <r>
          <rPr>
            <sz val="9"/>
            <color indexed="81"/>
            <rFont val="Tahoma"/>
            <family val="2"/>
          </rPr>
          <t xml:space="preserve">or BCOM 3113 
or ENGL 3323
</t>
        </r>
      </text>
    </comment>
    <comment ref="C11" authorId="3" shapeId="0" xr:uid="{00000000-0006-0000-0000-000005000000}">
      <text>
        <r>
          <rPr>
            <sz val="9"/>
            <color indexed="81"/>
            <rFont val="Tahoma"/>
            <family val="2"/>
          </rPr>
          <t>or 1513</t>
        </r>
      </text>
    </comment>
    <comment ref="S11" authorId="1" shapeId="0" xr:uid="{00000000-0006-0000-0000-000007000000}">
      <text>
        <r>
          <rPr>
            <sz val="9"/>
            <color indexed="81"/>
            <rFont val="Tahoma"/>
            <family val="2"/>
          </rPr>
          <t>or SPCH 3733
or AGCM 3203</t>
        </r>
      </text>
    </comment>
    <comment ref="AC13" authorId="4" shapeId="0" xr:uid="{BC4A125A-22F0-4A46-AC61-F2052390DADE}">
      <text>
        <r>
          <rPr>
            <sz val="9"/>
            <color indexed="81"/>
            <rFont val="Tahoma"/>
            <family val="2"/>
          </rPr>
          <t>or 2103</t>
        </r>
      </text>
    </comment>
    <comment ref="C14" authorId="4" shapeId="0" xr:uid="{E6CC9A1A-9753-40FB-BF48-20D8B7A09E9B}">
      <text>
        <r>
          <rPr>
            <sz val="9"/>
            <color indexed="81"/>
            <rFont val="Tahoma"/>
            <family val="2"/>
          </rPr>
          <t>and 1111
or BIOL 1114
or PBIO 1404</t>
        </r>
      </text>
    </comment>
    <comment ref="C15" authorId="4" shapeId="0" xr:uid="{F8C6F59D-6691-4033-86CD-834D9ED6C93B}">
      <text>
        <r>
          <rPr>
            <sz val="9"/>
            <color indexed="81"/>
            <rFont val="Tahoma"/>
            <family val="2"/>
          </rPr>
          <t>and 1113
or BIOL 1114
or PBIO 1404</t>
        </r>
      </text>
    </comment>
    <comment ref="S16" authorId="4" shapeId="0" xr:uid="{E7CF045B-9CAB-49BA-8FF4-312E2271F270}">
      <text>
        <r>
          <rPr>
            <sz val="9"/>
            <color indexed="81"/>
            <rFont val="Tahoma"/>
            <family val="2"/>
          </rPr>
          <t>or 3833</t>
        </r>
      </text>
    </comment>
    <comment ref="C18" authorId="1" shapeId="0" xr:uid="{BAF95C70-1501-492B-B198-CEE9F50FEE94}">
      <text>
        <r>
          <rPr>
            <sz val="9"/>
            <color indexed="81"/>
            <rFont val="Tahoma"/>
            <family val="2"/>
          </rPr>
          <t xml:space="preserve">course designated
A, H, N, or S
</t>
        </r>
      </text>
    </comment>
    <comment ref="C19" authorId="1" shapeId="0" xr:uid="{00000000-0006-0000-0000-000009000000}">
      <text>
        <r>
          <rPr>
            <sz val="9"/>
            <color indexed="81"/>
            <rFont val="Tahoma"/>
            <family val="2"/>
          </rPr>
          <t xml:space="preserve">course designated
A, H, N, or S
</t>
        </r>
      </text>
    </comment>
    <comment ref="C20" authorId="1" shapeId="0" xr:uid="{00000000-0006-0000-0000-00000A000000}">
      <text>
        <r>
          <rPr>
            <sz val="9"/>
            <color indexed="81"/>
            <rFont val="Tahoma"/>
            <family val="2"/>
          </rPr>
          <t xml:space="preserve">course designated
A, H, N, or S
</t>
        </r>
      </text>
    </comment>
  </commentList>
</comments>
</file>

<file path=xl/sharedStrings.xml><?xml version="1.0" encoding="utf-8"?>
<sst xmlns="http://schemas.openxmlformats.org/spreadsheetml/2006/main" count="128" uniqueCount="87">
  <si>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</si>
  <si>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</si>
  <si>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</si>
  <si>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</si>
  <si>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</si>
  <si>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</si>
  <si>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</si>
  <si>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</si>
  <si>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</si>
  <si>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</si>
  <si>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</si>
  <si>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</si>
  <si>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</si>
  <si>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</si>
  <si>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</si>
  <si>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</si>
  <si>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</si>
  <si>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</si>
  <si>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</si>
  <si>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</si>
  <si>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</si>
  <si>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</si>
  <si>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</si>
  <si>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</si>
  <si>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</si>
  <si>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</si>
  <si>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</si>
  <si>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</si>
  <si>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</si>
  <si>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</si>
  <si>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</si>
  <si>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</si>
  <si>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(H)</t>
  </si>
  <si>
    <t>BIOL</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</si>
  <si>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</si>
  <si>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</si>
  <si>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</si>
  <si>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</si>
  <si>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</si>
  <si>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</si>
  <si>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</si>
  <si>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</si>
  <si>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</si>
  <si>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</si>
  <si>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</si>
  <si>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</si>
  <si>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</si>
  <si>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</si>
  <si>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</si>
  <si>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</si>
  <si>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</si>
  <si>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</si>
  <si>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SOIL</t>
  </si>
  <si>
    <t>HORT</t>
  </si>
  <si>
    <t>PLNT</t>
  </si>
  <si>
    <t>Total Hours to Date:</t>
  </si>
  <si>
    <t>(hrs. = current courses + deficiencies)</t>
  </si>
  <si>
    <t>APPROVED BY:</t>
  </si>
  <si>
    <t>MGMT</t>
  </si>
  <si>
    <t>HORT-PHRT</t>
  </si>
  <si>
    <t>ENTO</t>
  </si>
  <si>
    <t>PLP</t>
  </si>
  <si>
    <t>Major Requirement Hours</t>
  </si>
  <si>
    <t>Major Requirement Points</t>
  </si>
  <si>
    <t>Major GPA</t>
  </si>
  <si>
    <t>ADVISOR</t>
  </si>
  <si>
    <t>GENED</t>
  </si>
  <si>
    <t>AGCM</t>
  </si>
  <si>
    <t>LNAME, FNAME</t>
  </si>
  <si>
    <t>EARNED U/D HOURS (40)</t>
  </si>
  <si>
    <t>GPA U/D HOURS</t>
  </si>
  <si>
    <t>FERGUSON COLLEGE OF AGRICULTURE</t>
  </si>
  <si>
    <t>______________________________________________________________ Advisor/Date Signed</t>
  </si>
  <si>
    <t>______________________________________________________ Department Head/Date Signed</t>
  </si>
  <si>
    <t>__________________________________________________________ Assoc. Dean/Date Signed</t>
  </si>
  <si>
    <t>Ag</t>
  </si>
  <si>
    <t>ACCT</t>
  </si>
  <si>
    <t>Core Courses:  18 Hours</t>
  </si>
  <si>
    <t>00000000</t>
  </si>
  <si>
    <t>2022-23</t>
  </si>
  <si>
    <t>General Education Requirements:  40 Hours</t>
  </si>
  <si>
    <t>College/Dept. Requirements:  36 Hours</t>
  </si>
  <si>
    <t>15 Hours HORT (6 Upper Division)</t>
  </si>
  <si>
    <t>5 Hours PBIO or FCOA Courses</t>
  </si>
  <si>
    <t>6 Hours Upper Division AGEC, LSB, MKTG, MGMT</t>
  </si>
  <si>
    <t>Major Requirements:  44 Hours</t>
  </si>
  <si>
    <t>SPCH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</si>
</sst>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4" x14ac:knownFonts="1">
    <font>
      <sz val="10"/>
      <name val="Arial"/>
      <family val="2"/>
    </font>
    <font>
      <b/>
      <sz val="10"/>
      <name val="Arial"/>
      <family val="2"/>
    </font>
    <font>
      <sz val="10"/>
      <name val="Arial"/>
      <family val="2"/>
    </font>
    <font>
      <b/>
      <sz val="14"/>
      <name val="Arial"/>
      <family val="2"/>
    </font>
    <font>
      <sz val="12"/>
      <name val="Times New Roman"/>
      <family val="1"/>
    </font>
    <font>
      <sz val="12"/>
      <name val="Arial"/>
      <family val="2"/>
    </font>
    <font>
      <b/>
      <sz val="12"/>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u/>
      <sz val="10"/>
      <color theme="10"/>
      <name val="Arial"/>
      <family val="2"/>
    </font>
    <font>
      <i/>
      <sz val="16"/>
      <name val="Arial"/>
      <family val="2"/>
    </font>
    <font>
      <b/>
      <u/>
      <sz val="12"/>
      <name val="Times New Roman"/>
      <family val="1"/>
    </font>
    <font>
      <u/>
      <sz val="12"/>
      <color theme="10"/>
      <name val="Arial"/>
      <family val="2"/>
    </font>
    <font>
      <sz val="10"/>
      <color rgb="FFFF0000"/>
      <name val="Arial"/>
      <family val="2"/>
    </font>
    <font>
      <b/>
      <sz val="16"/>
      <name val="Arial"/>
      <family val="2"/>
    </font>
    <font>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4">
    <xf numFmtId="0" fontId="0" fillId="0" borderId="0"/>
    <xf numFmtId="0" fontId="2" fillId="0" borderId="0"/>
    <xf numFmtId="0" fontId="7" fillId="0" borderId="0"/>
    <xf numFmtId="0" fontId="17" fillId="0" borderId="0" applyNumberFormat="0" applyFill="0" applyBorder="0" applyAlignment="0" applyProtection="0"/>
  </cellStyleXfs>
  <cellXfs count="169">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5" fillId="0" borderId="0" xfId="1" applyFont="1" applyProtection="1">
      <protection hidden="1"/>
    </xf>
    <xf numFmtId="0" fontId="5" fillId="0" borderId="0" xfId="1" applyFont="1"/>
    <xf numFmtId="0" fontId="4" fillId="0" borderId="0" xfId="1" applyFont="1" applyProtection="1">
      <protection hidden="1"/>
    </xf>
    <xf numFmtId="0" fontId="4" fillId="0" borderId="0" xfId="1" applyFont="1" applyAlignment="1" applyProtection="1">
      <protection hidden="1"/>
    </xf>
    <xf numFmtId="0" fontId="6" fillId="0" borderId="0" xfId="1" applyFont="1" applyProtection="1">
      <protection hidden="1"/>
    </xf>
    <xf numFmtId="0" fontId="6" fillId="0" borderId="0" xfId="1" applyFont="1" applyAlignment="1" applyProtection="1">
      <alignment wrapText="1" shrinkToFit="1"/>
      <protection hidden="1"/>
    </xf>
    <xf numFmtId="0" fontId="4" fillId="0" borderId="0" xfId="1" applyFont="1" applyAlignment="1" applyProtection="1">
      <alignment horizontal="right"/>
      <protection hidden="1"/>
    </xf>
    <xf numFmtId="0" fontId="4" fillId="0" borderId="0" xfId="0" applyFont="1" applyProtection="1">
      <protection hidden="1"/>
    </xf>
    <xf numFmtId="0" fontId="4" fillId="0" borderId="0" xfId="0" applyFont="1" applyAlignment="1" applyProtection="1">
      <protection hidden="1"/>
    </xf>
    <xf numFmtId="0" fontId="6" fillId="0" borderId="0" xfId="0" applyFont="1" applyProtection="1">
      <protection hidden="1"/>
    </xf>
    <xf numFmtId="0" fontId="2" fillId="0" borderId="0" xfId="2" applyFont="1" applyBorder="1" applyAlignment="1" applyProtection="1">
      <protection hidden="1"/>
    </xf>
    <xf numFmtId="0" fontId="2" fillId="0" borderId="0" xfId="2" applyFont="1"/>
    <xf numFmtId="0" fontId="7" fillId="0" borderId="0" xfId="2" applyBorder="1" applyAlignment="1" applyProtection="1">
      <alignment horizontal="right"/>
      <protection hidden="1"/>
    </xf>
    <xf numFmtId="0" fontId="11" fillId="0" borderId="0" xfId="2" applyFont="1" applyBorder="1" applyAlignment="1" applyProtection="1">
      <protection locked="0"/>
    </xf>
    <xf numFmtId="0" fontId="7" fillId="0" borderId="0" xfId="2" applyAlignment="1" applyProtection="1">
      <protection locked="0"/>
    </xf>
    <xf numFmtId="0" fontId="8" fillId="0" borderId="0" xfId="2" applyFont="1" applyBorder="1" applyAlignment="1" applyProtection="1">
      <protection hidden="1"/>
    </xf>
    <xf numFmtId="0" fontId="8" fillId="0" borderId="0" xfId="2" applyFont="1" applyBorder="1" applyAlignment="1" applyProtection="1">
      <protection locked="0"/>
    </xf>
    <xf numFmtId="0" fontId="10" fillId="0" borderId="0" xfId="2" applyFont="1" applyBorder="1" applyAlignment="1" applyProtection="1">
      <protection locked="0"/>
    </xf>
    <xf numFmtId="0" fontId="7" fillId="0" borderId="0" xfId="2"/>
    <xf numFmtId="0" fontId="1" fillId="0" borderId="0" xfId="2" applyFont="1" applyAlignment="1" applyProtection="1">
      <protection hidden="1"/>
    </xf>
    <xf numFmtId="0" fontId="7" fillId="0" borderId="0" xfId="2" applyAlignment="1"/>
    <xf numFmtId="0" fontId="7" fillId="0" borderId="0" xfId="2" applyBorder="1" applyProtection="1">
      <protection hidden="1"/>
    </xf>
    <xf numFmtId="0" fontId="7" fillId="0" borderId="0" xfId="2" applyFill="1" applyBorder="1" applyAlignment="1" applyProtection="1">
      <protection hidden="1"/>
    </xf>
    <xf numFmtId="0" fontId="7" fillId="0" borderId="0" xfId="2" applyBorder="1" applyAlignment="1" applyProtection="1">
      <alignment horizontal="left"/>
      <protection hidden="1"/>
    </xf>
    <xf numFmtId="0" fontId="2" fillId="0" borderId="0" xfId="2" applyFont="1" applyAlignment="1" applyProtection="1">
      <protection hidden="1"/>
    </xf>
    <xf numFmtId="0" fontId="7" fillId="0" borderId="0" xfId="2" applyProtection="1">
      <protection hidden="1"/>
    </xf>
    <xf numFmtId="0" fontId="12" fillId="0" borderId="0" xfId="2" applyFont="1" applyBorder="1" applyProtection="1">
      <protection hidden="1"/>
    </xf>
    <xf numFmtId="0" fontId="12" fillId="0" borderId="0" xfId="2" applyFont="1" applyProtection="1">
      <protection hidden="1"/>
    </xf>
    <xf numFmtId="0" fontId="13" fillId="0" borderId="0" xfId="2" applyFont="1" applyProtection="1">
      <protection hidden="1"/>
    </xf>
    <xf numFmtId="0" fontId="7" fillId="0" borderId="0" xfId="2" applyAlignment="1" applyProtection="1">
      <protection hidden="1"/>
    </xf>
    <xf numFmtId="0" fontId="7" fillId="0" borderId="0" xfId="2" applyBorder="1" applyProtection="1">
      <protection locked="0"/>
    </xf>
    <xf numFmtId="0" fontId="7" fillId="0" borderId="0" xfId="2" applyFill="1" applyBorder="1" applyAlignment="1" applyProtection="1">
      <protection locked="0"/>
    </xf>
    <xf numFmtId="0" fontId="7" fillId="0" borderId="0" xfId="2" applyBorder="1" applyAlignment="1" applyProtection="1">
      <protection hidden="1"/>
    </xf>
    <xf numFmtId="0" fontId="7" fillId="0" borderId="0" xfId="2" applyBorder="1" applyAlignment="1"/>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14" fillId="0" borderId="0" xfId="2" applyFont="1" applyBorder="1" applyAlignment="1" applyProtection="1">
      <protection hidden="1"/>
    </xf>
    <xf numFmtId="0" fontId="7" fillId="0" borderId="0" xfId="2" applyAlignment="1" applyProtection="1">
      <protection locked="0" hidden="1"/>
    </xf>
    <xf numFmtId="0" fontId="7" fillId="0" borderId="0" xfId="2" applyBorder="1"/>
    <xf numFmtId="0" fontId="7" fillId="0" borderId="0" xfId="2" applyBorder="1" applyAlignment="1" applyProtection="1">
      <alignment horizontal="center"/>
      <protection hidden="1"/>
    </xf>
    <xf numFmtId="0" fontId="2" fillId="0" borderId="11" xfId="2" applyFont="1" applyBorder="1" applyProtection="1">
      <protection locked="0"/>
    </xf>
    <xf numFmtId="0" fontId="2" fillId="0" borderId="12" xfId="2" applyFont="1" applyBorder="1" applyAlignment="1" applyProtection="1">
      <alignment horizontal="right"/>
      <protection locked="0"/>
    </xf>
    <xf numFmtId="0" fontId="7" fillId="0" borderId="13" xfId="2" applyBorder="1" applyProtection="1">
      <protection hidden="1"/>
    </xf>
    <xf numFmtId="0" fontId="7" fillId="0" borderId="14" xfId="2" applyBorder="1" applyProtection="1">
      <protection hidden="1"/>
    </xf>
    <xf numFmtId="0" fontId="7" fillId="0" borderId="15" xfId="2" applyBorder="1" applyProtection="1">
      <protection hidden="1"/>
    </xf>
    <xf numFmtId="0" fontId="7" fillId="2" borderId="16" xfId="2" applyFill="1" applyBorder="1" applyProtection="1">
      <protection hidden="1"/>
    </xf>
    <xf numFmtId="0" fontId="0" fillId="0" borderId="0" xfId="2" applyFont="1" applyBorder="1" applyAlignment="1" applyProtection="1">
      <protection hidden="1"/>
    </xf>
    <xf numFmtId="0" fontId="2" fillId="0" borderId="0"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1" fillId="0" borderId="0" xfId="2" applyFont="1" applyBorder="1" applyAlignment="1" applyProtection="1">
      <alignment horizontal="center"/>
      <protection hidden="1"/>
    </xf>
    <xf numFmtId="0" fontId="0" fillId="0" borderId="0" xfId="2" applyFont="1" applyBorder="1" applyAlignment="1" applyProtection="1">
      <alignment horizontal="center"/>
      <protection locked="0"/>
    </xf>
    <xf numFmtId="0" fontId="2" fillId="0" borderId="0" xfId="2" applyFont="1" applyBorder="1" applyAlignment="1" applyProtection="1">
      <alignment horizontal="left"/>
    </xf>
    <xf numFmtId="0" fontId="2" fillId="0" borderId="0" xfId="2" applyFont="1" applyBorder="1" applyProtection="1">
      <protection hidden="1"/>
    </xf>
    <xf numFmtId="0" fontId="2" fillId="0" borderId="0" xfId="2" applyFont="1" applyBorder="1" applyProtection="1">
      <protection locked="0"/>
    </xf>
    <xf numFmtId="0" fontId="0" fillId="0" borderId="11" xfId="2" applyFont="1" applyBorder="1" applyAlignment="1" applyProtection="1">
      <alignment horizontal="center"/>
      <protection locked="0"/>
    </xf>
    <xf numFmtId="0" fontId="0" fillId="0" borderId="0" xfId="2" applyFont="1" applyAlignment="1" applyProtection="1">
      <protection hidden="1"/>
    </xf>
    <xf numFmtId="0" fontId="7" fillId="0" borderId="0" xfId="2" applyFill="1" applyBorder="1" applyAlignment="1" applyProtection="1"/>
    <xf numFmtId="0" fontId="0" fillId="0" borderId="10" xfId="2" applyFont="1" applyBorder="1" applyProtection="1">
      <protection locked="0"/>
    </xf>
    <xf numFmtId="0" fontId="3" fillId="0" borderId="0" xfId="2" applyFont="1" applyAlignment="1" applyProtection="1">
      <protection hidden="1"/>
    </xf>
    <xf numFmtId="0" fontId="6" fillId="0" borderId="0" xfId="1" applyFont="1" applyProtection="1">
      <protection locked="0"/>
    </xf>
    <xf numFmtId="0" fontId="6" fillId="0" borderId="0" xfId="1" applyFont="1" applyAlignment="1" applyProtection="1">
      <alignment horizontal="left"/>
    </xf>
    <xf numFmtId="0" fontId="7" fillId="0" borderId="0" xfId="2" applyBorder="1" applyAlignment="1" applyProtection="1">
      <protection hidden="1"/>
    </xf>
    <xf numFmtId="1" fontId="6" fillId="0" borderId="0" xfId="1" applyNumberFormat="1" applyFont="1" applyAlignment="1" applyProtection="1">
      <alignment horizontal="left"/>
    </xf>
    <xf numFmtId="0" fontId="6" fillId="0" borderId="0" xfId="1" applyFont="1" applyAlignment="1" applyProtection="1">
      <alignment horizontal="center"/>
    </xf>
    <xf numFmtId="0" fontId="7" fillId="0" borderId="0" xfId="2" applyBorder="1" applyProtection="1"/>
    <xf numFmtId="0" fontId="2" fillId="0" borderId="0" xfId="2" applyFont="1" applyBorder="1" applyProtection="1"/>
    <xf numFmtId="0" fontId="7" fillId="0" borderId="0" xfId="2" applyAlignment="1" applyProtection="1"/>
    <xf numFmtId="0" fontId="8" fillId="0" borderId="0" xfId="2" applyFont="1" applyBorder="1" applyAlignment="1" applyProtection="1"/>
    <xf numFmtId="0" fontId="2" fillId="0" borderId="0" xfId="2" applyFont="1" applyBorder="1" applyAlignment="1" applyProtection="1">
      <alignment horizontal="center"/>
    </xf>
    <xf numFmtId="0" fontId="2" fillId="0" borderId="0" xfId="2" applyFont="1" applyBorder="1" applyProtection="1">
      <protection locked="0" hidden="1"/>
    </xf>
    <xf numFmtId="14" fontId="6" fillId="0" borderId="0" xfId="0" applyNumberFormat="1" applyFont="1" applyAlignment="1" applyProtection="1">
      <protection locked="0"/>
    </xf>
    <xf numFmtId="0" fontId="7" fillId="0" borderId="0" xfId="2" applyBorder="1" applyAlignment="1" applyProtection="1">
      <alignment horizontal="left"/>
      <protection hidden="1"/>
    </xf>
    <xf numFmtId="0" fontId="7" fillId="0" borderId="0" xfId="2" applyBorder="1" applyAlignment="1" applyProtection="1">
      <alignment horizontal="center"/>
      <protection locked="0"/>
    </xf>
    <xf numFmtId="0" fontId="0" fillId="0" borderId="0" xfId="2" applyFont="1" applyFill="1" applyBorder="1" applyAlignment="1" applyProtection="1">
      <alignment horizontal="left"/>
      <protection locked="0"/>
    </xf>
    <xf numFmtId="0" fontId="7" fillId="0" borderId="0" xfId="2" applyFill="1" applyBorder="1" applyAlignment="1" applyProtection="1">
      <alignment horizontal="left"/>
      <protection locked="0"/>
    </xf>
    <xf numFmtId="0" fontId="0" fillId="0" borderId="0" xfId="2" applyFont="1" applyBorder="1" applyProtection="1">
      <protection hidden="1"/>
    </xf>
    <xf numFmtId="0" fontId="7" fillId="0" borderId="0" xfId="2" applyBorder="1" applyAlignment="1" applyProtection="1">
      <protection hidden="1"/>
    </xf>
    <xf numFmtId="0" fontId="2" fillId="0" borderId="0" xfId="2" applyFont="1" applyBorder="1"/>
    <xf numFmtId="0" fontId="0" fillId="0" borderId="0" xfId="2" applyFont="1" applyBorder="1" applyProtection="1">
      <protection locked="0"/>
    </xf>
    <xf numFmtId="0" fontId="7" fillId="0" borderId="0" xfId="2" applyBorder="1" applyAlignment="1" applyProtection="1">
      <protection hidden="1"/>
    </xf>
    <xf numFmtId="0" fontId="6" fillId="0" borderId="0" xfId="1" applyFont="1" applyBorder="1" applyAlignment="1" applyProtection="1">
      <alignment horizontal="left"/>
      <protection hidden="1"/>
    </xf>
    <xf numFmtId="0" fontId="6" fillId="0" borderId="0" xfId="1" applyFont="1" applyAlignment="1" applyProtection="1">
      <alignment horizontal="center"/>
      <protection locked="0"/>
    </xf>
    <xf numFmtId="0" fontId="4" fillId="0" borderId="0" xfId="1" applyFont="1" applyAlignment="1" applyProtection="1">
      <alignment horizontal="left"/>
      <protection hidden="1"/>
    </xf>
    <xf numFmtId="0" fontId="1" fillId="0" borderId="0" xfId="2" applyFont="1" applyBorder="1" applyAlignment="1" applyProtection="1">
      <alignment horizontal="left"/>
      <protection hidden="1"/>
    </xf>
    <xf numFmtId="0" fontId="9" fillId="0" borderId="0" xfId="1" applyFont="1" applyProtection="1">
      <protection hidden="1"/>
    </xf>
    <xf numFmtId="0" fontId="9" fillId="0" borderId="0" xfId="1" applyFont="1"/>
    <xf numFmtId="0" fontId="6" fillId="0" borderId="0" xfId="1" applyFont="1" applyAlignment="1" applyProtection="1">
      <protection hidden="1"/>
    </xf>
    <xf numFmtId="0" fontId="4" fillId="0" borderId="0" xfId="1" applyFont="1" applyBorder="1" applyAlignment="1" applyProtection="1">
      <protection hidden="1"/>
    </xf>
    <xf numFmtId="0" fontId="20" fillId="0" borderId="0" xfId="3" applyFont="1" applyAlignment="1" applyProtection="1"/>
    <xf numFmtId="2" fontId="6" fillId="0" borderId="0" xfId="1" applyNumberFormat="1" applyFont="1" applyBorder="1" applyAlignment="1" applyProtection="1">
      <alignment horizontal="left"/>
    </xf>
    <xf numFmtId="2" fontId="6" fillId="0" borderId="0" xfId="1" applyNumberFormat="1" applyFont="1" applyBorder="1" applyAlignment="1" applyProtection="1">
      <alignment horizontal="left"/>
      <protection hidden="1"/>
    </xf>
    <xf numFmtId="0" fontId="6" fillId="0" borderId="0" xfId="1" applyFont="1" applyBorder="1" applyProtection="1">
      <protection hidden="1"/>
    </xf>
    <xf numFmtId="0" fontId="5" fillId="0" borderId="0" xfId="1" applyFont="1" applyAlignment="1"/>
    <xf numFmtId="0" fontId="5" fillId="0" borderId="0" xfId="1" applyFont="1" applyAlignment="1">
      <alignment horizontal="left"/>
    </xf>
    <xf numFmtId="164" fontId="21" fillId="3" borderId="3" xfId="2" applyNumberFormat="1" applyFont="1" applyFill="1" applyBorder="1" applyAlignment="1" applyProtection="1">
      <alignment horizontal="center"/>
      <protection locked="0"/>
    </xf>
    <xf numFmtId="0" fontId="15" fillId="0" borderId="0" xfId="2" applyFont="1" applyAlignment="1" applyProtection="1">
      <protection hidden="1"/>
    </xf>
    <xf numFmtId="0" fontId="2" fillId="0" borderId="2" xfId="2" applyFont="1" applyBorder="1" applyAlignment="1" applyProtection="1">
      <alignment horizontal="left"/>
      <protection hidden="1"/>
    </xf>
    <xf numFmtId="0" fontId="2" fillId="0" borderId="2" xfId="2" applyFont="1" applyBorder="1" applyAlignment="1" applyProtection="1">
      <alignment horizontal="left"/>
      <protection locked="0" hidden="1"/>
    </xf>
    <xf numFmtId="0" fontId="7" fillId="0" borderId="0" xfId="2" applyBorder="1" applyAlignment="1" applyProtection="1">
      <alignment horizontal="left"/>
      <protection hidden="1"/>
    </xf>
    <xf numFmtId="0" fontId="1" fillId="0" borderId="0" xfId="2" applyFont="1" applyBorder="1" applyAlignment="1" applyProtection="1">
      <protection hidden="1"/>
    </xf>
    <xf numFmtId="0" fontId="2" fillId="0" borderId="17" xfId="2" applyFont="1" applyBorder="1" applyAlignment="1" applyProtection="1">
      <alignment horizontal="right"/>
      <protection hidden="1"/>
    </xf>
    <xf numFmtId="0" fontId="2" fillId="0" borderId="18" xfId="2" applyFont="1" applyBorder="1" applyAlignment="1" applyProtection="1">
      <alignment horizontal="right"/>
      <protection hidden="1"/>
    </xf>
    <xf numFmtId="0" fontId="7" fillId="0" borderId="19" xfId="2" applyBorder="1" applyAlignment="1" applyProtection="1">
      <alignment horizontal="right"/>
      <protection hidden="1"/>
    </xf>
    <xf numFmtId="0" fontId="1" fillId="0" borderId="19" xfId="2" applyFont="1" applyBorder="1" applyAlignment="1" applyProtection="1">
      <protection hidden="1"/>
    </xf>
    <xf numFmtId="0" fontId="7" fillId="0" borderId="19" xfId="2" applyBorder="1" applyProtection="1">
      <protection hidden="1"/>
    </xf>
    <xf numFmtId="0" fontId="12" fillId="0" borderId="19" xfId="2" applyFont="1" applyBorder="1" applyProtection="1">
      <protection hidden="1"/>
    </xf>
    <xf numFmtId="0" fontId="0" fillId="0" borderId="19" xfId="2" applyFont="1" applyBorder="1" applyProtection="1">
      <protection locked="0"/>
    </xf>
    <xf numFmtId="0" fontId="1" fillId="0" borderId="19" xfId="2" applyFont="1" applyBorder="1" applyProtection="1">
      <protection hidden="1"/>
    </xf>
    <xf numFmtId="0" fontId="7" fillId="0" borderId="19" xfId="2" applyBorder="1" applyAlignment="1" applyProtection="1">
      <protection hidden="1"/>
    </xf>
    <xf numFmtId="0" fontId="7" fillId="0" borderId="0" xfId="2" applyBorder="1" applyAlignment="1" applyProtection="1">
      <protection hidden="1"/>
    </xf>
    <xf numFmtId="0" fontId="2" fillId="0" borderId="0" xfId="2" applyFont="1" applyBorder="1" applyAlignment="1" applyProtection="1">
      <alignment horizontal="left"/>
      <protection hidden="1"/>
    </xf>
    <xf numFmtId="0" fontId="0" fillId="0" borderId="0" xfId="2" applyFont="1" applyBorder="1" applyAlignment="1" applyProtection="1">
      <alignment horizontal="left"/>
      <protection locked="0"/>
    </xf>
    <xf numFmtId="0" fontId="0" fillId="0" borderId="17" xfId="2" applyFont="1" applyBorder="1" applyAlignment="1" applyProtection="1">
      <alignment horizontal="center"/>
      <protection locked="0"/>
    </xf>
    <xf numFmtId="0" fontId="2" fillId="0" borderId="2"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19" xfId="2" applyFont="1" applyBorder="1" applyProtection="1">
      <protection hidden="1"/>
    </xf>
    <xf numFmtId="0" fontId="0" fillId="0" borderId="4" xfId="2" applyFont="1" applyBorder="1" applyAlignment="1" applyProtection="1">
      <alignment horizontal="left"/>
      <protection locked="0"/>
    </xf>
    <xf numFmtId="0" fontId="2" fillId="0" borderId="4" xfId="2" applyFont="1" applyBorder="1" applyAlignment="1" applyProtection="1">
      <alignment horizontal="left"/>
      <protection locked="0"/>
    </xf>
    <xf numFmtId="0" fontId="23" fillId="0" borderId="17" xfId="2" applyFont="1" applyBorder="1" applyAlignment="1" applyProtection="1">
      <alignment horizontal="center"/>
      <protection locked="0"/>
    </xf>
    <xf numFmtId="49" fontId="22" fillId="0" borderId="17" xfId="2" applyNumberFormat="1" applyFont="1" applyBorder="1" applyAlignment="1" applyProtection="1">
      <alignment horizontal="center"/>
      <protection locked="0"/>
    </xf>
    <xf numFmtId="0" fontId="18" fillId="0" borderId="17" xfId="2" applyFont="1" applyBorder="1" applyAlignment="1" applyProtection="1">
      <protection locked="0"/>
    </xf>
    <xf numFmtId="0" fontId="0" fillId="0" borderId="3" xfId="2" applyFont="1" applyBorder="1" applyAlignment="1" applyProtection="1">
      <alignment horizontal="center"/>
      <protection locked="0"/>
    </xf>
    <xf numFmtId="0" fontId="7" fillId="0" borderId="3" xfId="2" applyBorder="1" applyAlignment="1" applyProtection="1">
      <alignment horizontal="center"/>
      <protection locked="0"/>
    </xf>
    <xf numFmtId="0" fontId="7" fillId="0" borderId="3" xfId="2" applyFill="1" applyBorder="1" applyAlignment="1" applyProtection="1">
      <alignment horizontal="left"/>
      <protection locked="0"/>
    </xf>
    <xf numFmtId="0" fontId="0" fillId="0" borderId="3" xfId="2" applyFont="1" applyBorder="1" applyAlignment="1" applyProtection="1">
      <alignment horizontal="left"/>
      <protection locked="0"/>
    </xf>
    <xf numFmtId="0" fontId="7" fillId="0" borderId="3" xfId="2" applyBorder="1" applyAlignment="1" applyProtection="1">
      <alignment horizontal="left"/>
      <protection locked="0"/>
    </xf>
    <xf numFmtId="0" fontId="9" fillId="0" borderId="17" xfId="2" applyFont="1" applyBorder="1" applyAlignment="1" applyProtection="1">
      <alignment horizontal="center"/>
      <protection hidden="1"/>
    </xf>
    <xf numFmtId="0" fontId="0" fillId="0" borderId="3" xfId="2" applyFont="1" applyFill="1" applyBorder="1" applyAlignment="1" applyProtection="1">
      <alignment horizontal="left"/>
      <protection locked="0"/>
    </xf>
    <xf numFmtId="0" fontId="7" fillId="0" borderId="4" xfId="2" applyBorder="1" applyAlignment="1" applyProtection="1">
      <alignment horizontal="left"/>
      <protection locked="0"/>
    </xf>
    <xf numFmtId="0" fontId="2" fillId="0" borderId="3" xfId="2" applyFont="1" applyBorder="1" applyAlignment="1" applyProtection="1">
      <alignment horizontal="left"/>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7" fillId="0" borderId="4" xfId="2" applyFill="1" applyBorder="1" applyAlignment="1" applyProtection="1">
      <alignment horizontal="left"/>
      <protection locked="0"/>
    </xf>
    <xf numFmtId="1" fontId="0" fillId="0" borderId="9" xfId="2" applyNumberFormat="1" applyFont="1" applyBorder="1" applyAlignment="1" applyProtection="1">
      <alignment horizontal="center"/>
      <protection locked="0"/>
    </xf>
    <xf numFmtId="1" fontId="7" fillId="0" borderId="9" xfId="2" applyNumberFormat="1" applyBorder="1" applyAlignment="1" applyProtection="1">
      <alignment horizontal="center"/>
      <protection locked="0"/>
    </xf>
    <xf numFmtId="1" fontId="7" fillId="0" borderId="6" xfId="2" applyNumberFormat="1" applyBorder="1" applyAlignment="1" applyProtection="1">
      <alignment horizontal="center"/>
      <protection hidden="1"/>
    </xf>
    <xf numFmtId="1" fontId="7" fillId="0" borderId="7" xfId="2" applyNumberFormat="1" applyBorder="1" applyAlignment="1" applyProtection="1">
      <alignment horizontal="center"/>
      <protection hidden="1"/>
    </xf>
    <xf numFmtId="2" fontId="7" fillId="0" borderId="8" xfId="2" applyNumberFormat="1" applyBorder="1" applyAlignment="1" applyProtection="1">
      <alignment horizontal="center"/>
      <protection hidden="1"/>
    </xf>
    <xf numFmtId="2" fontId="7" fillId="0" borderId="9" xfId="2" applyNumberFormat="1" applyBorder="1" applyAlignment="1" applyProtection="1">
      <alignment horizontal="center"/>
      <protection hidden="1"/>
    </xf>
    <xf numFmtId="0" fontId="7" fillId="0" borderId="5" xfId="2" applyBorder="1" applyAlignment="1" applyProtection="1">
      <alignment horizontal="center"/>
      <protection hidden="1"/>
    </xf>
    <xf numFmtId="0" fontId="7" fillId="0" borderId="0" xfId="2" applyBorder="1" applyAlignment="1" applyProtection="1">
      <alignment horizontal="left"/>
      <protection hidden="1"/>
    </xf>
    <xf numFmtId="0" fontId="7" fillId="0" borderId="0" xfId="2" applyBorder="1" applyAlignment="1" applyProtection="1">
      <protection hidden="1"/>
    </xf>
    <xf numFmtId="0" fontId="9" fillId="0" borderId="1" xfId="2" applyFont="1" applyBorder="1" applyAlignment="1" applyProtection="1">
      <alignment horizontal="center"/>
      <protection hidden="1"/>
    </xf>
    <xf numFmtId="0" fontId="0" fillId="0" borderId="0" xfId="2" applyFont="1" applyFill="1" applyBorder="1" applyAlignment="1" applyProtection="1">
      <alignment horizontal="left"/>
      <protection locked="0"/>
    </xf>
    <xf numFmtId="14" fontId="0" fillId="0" borderId="3" xfId="2" applyNumberFormat="1" applyFont="1" applyBorder="1" applyAlignment="1" applyProtection="1">
      <alignment horizontal="center"/>
      <protection locked="0"/>
    </xf>
    <xf numFmtId="0" fontId="6" fillId="0" borderId="0" xfId="1" applyFont="1" applyAlignment="1" applyProtection="1">
      <alignment horizontal="left"/>
      <protection locked="0"/>
    </xf>
    <xf numFmtId="0" fontId="19" fillId="0" borderId="0" xfId="1" applyFont="1" applyAlignment="1" applyProtection="1">
      <alignment horizontal="center"/>
      <protection hidden="1"/>
    </xf>
    <xf numFmtId="0" fontId="4" fillId="0" borderId="0" xfId="1" applyFont="1" applyAlignment="1" applyProtection="1">
      <alignment horizontal="center"/>
      <protection hidden="1"/>
    </xf>
    <xf numFmtId="0" fontId="6" fillId="0" borderId="0" xfId="1" applyFont="1" applyBorder="1" applyAlignment="1" applyProtection="1">
      <alignment horizontal="left"/>
    </xf>
    <xf numFmtId="165" fontId="6" fillId="0" borderId="0" xfId="1" applyNumberFormat="1" applyFont="1" applyBorder="1" applyAlignment="1" applyProtection="1">
      <alignment horizontal="left"/>
      <protection locked="0"/>
    </xf>
    <xf numFmtId="0" fontId="5" fillId="0" borderId="0" xfId="1" applyFont="1" applyAlignment="1" applyProtection="1">
      <protection locked="0"/>
    </xf>
    <xf numFmtId="0" fontId="6" fillId="0" borderId="0" xfId="0" applyFont="1" applyAlignment="1" applyProtection="1">
      <alignment horizontal="left"/>
    </xf>
    <xf numFmtId="0" fontId="4" fillId="0" borderId="0" xfId="1" applyFont="1" applyAlignment="1" applyProtection="1">
      <alignment horizontal="left"/>
      <protection locked="0"/>
    </xf>
    <xf numFmtId="0" fontId="6" fillId="0" borderId="0" xfId="1" applyFont="1" applyBorder="1" applyAlignment="1" applyProtection="1"/>
    <xf numFmtId="0" fontId="5" fillId="0" borderId="0" xfId="1" applyFont="1" applyAlignment="1" applyProtection="1"/>
    <xf numFmtId="0" fontId="4" fillId="0" borderId="0" xfId="1" applyFont="1" applyAlignment="1" applyProtection="1">
      <alignment horizontal="left"/>
      <protection hidden="1"/>
    </xf>
    <xf numFmtId="2" fontId="6" fillId="0" borderId="0" xfId="1" applyNumberFormat="1" applyFont="1" applyBorder="1" applyAlignment="1" applyProtection="1">
      <alignment horizontal="left"/>
      <protection hidden="1"/>
    </xf>
    <xf numFmtId="0" fontId="6" fillId="0" borderId="0" xfId="1" applyFont="1" applyBorder="1" applyAlignment="1" applyProtection="1">
      <alignment horizontal="left" vertical="top" wrapText="1" shrinkToFit="1"/>
      <protection locked="0"/>
    </xf>
    <xf numFmtId="0" fontId="5" fillId="0" borderId="0" xfId="1" applyFont="1" applyAlignment="1" applyProtection="1">
      <alignment horizontal="left" vertical="top" wrapText="1" shrinkToFit="1"/>
      <protection locked="0"/>
    </xf>
    <xf numFmtId="0" fontId="6" fillId="0" borderId="0" xfId="1" applyFont="1" applyBorder="1" applyAlignment="1" applyProtection="1">
      <alignment horizontal="left"/>
      <protection hidden="1"/>
    </xf>
    <xf numFmtId="2" fontId="6" fillId="0" borderId="0" xfId="1" applyNumberFormat="1" applyFont="1" applyBorder="1" applyAlignment="1" applyProtection="1">
      <alignment horizontal="center"/>
      <protection locked="0"/>
    </xf>
    <xf numFmtId="0" fontId="6" fillId="0" borderId="0" xfId="1" applyFont="1" applyAlignment="1" applyProtection="1">
      <alignment horizontal="center"/>
      <protection locked="0"/>
    </xf>
    <xf numFmtId="0" fontId="4" fillId="0" borderId="0" xfId="1" applyFont="1" applyAlignment="1" applyProtection="1">
      <alignment horizontal="center"/>
      <protection locked="0" hidden="1"/>
    </xf>
  </cellXfs>
  <cellStyles count="4">
    <cellStyle name="Hyperlink" xfId="3" builtinId="8"/>
    <cellStyle name="Normal" xfId="0" builtinId="0"/>
    <cellStyle name="Normal 2" xfId="1" xr:uid="{00000000-0005-0000-0000-000002000000}"/>
    <cellStyle name="Normal 3" xfId="2" xr:uid="{00000000-0005-0000-0000-000003000000}"/>
  </cellStyles>
  <dxfs count="66">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lor rgb="FFFF0000"/>
      </font>
    </dxf>
    <dxf>
      <font>
        <b/>
        <i val="0"/>
        <color rgb="FF0000FF"/>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lor theme="1"/>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ill>
        <patternFill>
          <bgColor rgb="FFFF0000"/>
        </patternFill>
      </fill>
    </dxf>
    <dxf>
      <fill>
        <patternFill>
          <bgColor rgb="FFFF0000"/>
        </patternFill>
      </fill>
    </dxf>
    <dxf>
      <fill>
        <patternFill>
          <bgColor rgb="FFFF0000"/>
        </patternFill>
      </fill>
    </dxf>
    <dxf>
      <font>
        <color rgb="FFFF0000"/>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47626</xdr:colOff>
      <xdr:row>33</xdr:row>
      <xdr:rowOff>0</xdr:rowOff>
    </xdr:from>
    <xdr:to>
      <xdr:col>25</xdr:col>
      <xdr:colOff>9526</xdr:colOff>
      <xdr:row>42</xdr:row>
      <xdr:rowOff>9524</xdr:rowOff>
    </xdr:to>
    <xdr:sp macro="" textlink="" fLocksText="0">
      <xdr:nvSpPr>
        <xdr:cNvPr id="2" name="TextBox 1" descr="Notes Box">
          <a:extLst>
            <a:ext uri="{FF2B5EF4-FFF2-40B4-BE49-F238E27FC236}">
              <a16:creationId xmlns:a16="http://schemas.microsoft.com/office/drawing/2014/main" id="{00000000-0008-0000-0000-000002000000}"/>
            </a:ext>
          </a:extLst>
        </xdr:cNvPr>
        <xdr:cNvSpPr txBox="1"/>
      </xdr:nvSpPr>
      <xdr:spPr>
        <a:xfrm>
          <a:off x="3009901" y="5314950"/>
          <a:ext cx="2686050" cy="154304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25</xdr:col>
      <xdr:colOff>66675</xdr:colOff>
      <xdr:row>34</xdr:row>
      <xdr:rowOff>152401</xdr:rowOff>
    </xdr:from>
    <xdr:to>
      <xdr:col>34</xdr:col>
      <xdr:colOff>876301</xdr:colOff>
      <xdr:row>41</xdr:row>
      <xdr:rowOff>123825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753100" y="5638801"/>
          <a:ext cx="3105151" cy="11715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b="1">
              <a:solidFill>
                <a:schemeClr val="dk1"/>
              </a:solidFill>
              <a:effectLst/>
              <a:latin typeface="+mn-lt"/>
              <a:ea typeface="+mn-ea"/>
              <a:cs typeface="+mn-cs"/>
            </a:rPr>
            <a:t>A 2.00 GPA or higher is required in upper-division hours.</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A 2.25 GPA or higher is required in courses listed in Major Requirements.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67"/>
  <sheetViews>
    <sheetView showGridLines="0" tabSelected="1" topLeftCell="A16" zoomScaleNormal="100" workbookViewId="0">
      <selection activeCell="AC26" sqref="AC26"/>
    </sheetView>
  </sheetViews>
  <sheetFormatPr baseColWidth="10" defaultColWidth="9.1640625" defaultRowHeight="13" x14ac:dyDescent="0.15"/>
  <cols>
    <col min="1" max="1" width="7.6640625" style="23" customWidth="1"/>
    <col min="2" max="2" width="6.5" style="23" customWidth="1"/>
    <col min="3" max="4" width="3.5" style="23" customWidth="1"/>
    <col min="5" max="5" width="3.5" style="30" hidden="1" customWidth="1"/>
    <col min="6" max="6" width="5.5" style="30" hidden="1" customWidth="1"/>
    <col min="7" max="7" width="6.5" style="30" hidden="1" customWidth="1"/>
    <col min="8" max="8" width="1.83203125" style="30" customWidth="1"/>
    <col min="9" max="10" width="6.5" style="23" customWidth="1"/>
    <col min="11" max="11" width="3.5" style="23" customWidth="1"/>
    <col min="12" max="12" width="4.5" style="23" customWidth="1"/>
    <col min="13" max="13" width="3.5" style="23" hidden="1" customWidth="1"/>
    <col min="14" max="14" width="2.5" style="23" hidden="1" customWidth="1"/>
    <col min="15" max="15" width="3.5" style="30" hidden="1" customWidth="1"/>
    <col min="16" max="16" width="2" style="23" customWidth="1"/>
    <col min="17" max="17" width="7.33203125" style="23" customWidth="1"/>
    <col min="18" max="18" width="5.5" style="23" customWidth="1"/>
    <col min="19" max="19" width="6.5" style="23" customWidth="1"/>
    <col min="20" max="20" width="4.5" style="23" hidden="1" customWidth="1"/>
    <col min="21" max="21" width="5" style="23" hidden="1" customWidth="1"/>
    <col min="22" max="22" width="4.5" style="23" hidden="1" customWidth="1"/>
    <col min="23" max="23" width="2" style="23" customWidth="1"/>
    <col min="24" max="24" width="6.5" style="23" customWidth="1"/>
    <col min="25" max="25" width="10.83203125" style="23" customWidth="1"/>
    <col min="26" max="26" width="1.5" style="23" customWidth="1"/>
    <col min="27" max="27" width="7" style="23" customWidth="1"/>
    <col min="28" max="28" width="8" style="23" customWidth="1"/>
    <col min="29" max="29" width="7.5" style="23" customWidth="1"/>
    <col min="30" max="30" width="4.5" style="23" hidden="1" customWidth="1"/>
    <col min="31" max="31" width="5.1640625" style="23" hidden="1" customWidth="1"/>
    <col min="32" max="32" width="5.5" style="23" hidden="1" customWidth="1"/>
    <col min="33" max="33" width="2" style="43" customWidth="1"/>
    <col min="34" max="34" width="8.5" style="23" customWidth="1"/>
    <col min="35" max="35" width="13.5" style="23" customWidth="1"/>
    <col min="36" max="36" width="9.1640625" style="43"/>
    <col min="37" max="16384" width="9.1640625" style="23"/>
  </cols>
  <sheetData>
    <row r="1" spans="1:36" s="16" customFormat="1" ht="23.25" customHeight="1" x14ac:dyDescent="0.2">
      <c r="A1" s="106" t="s">
        <v>18</v>
      </c>
      <c r="B1" s="124" t="s">
        <v>68</v>
      </c>
      <c r="C1" s="124"/>
      <c r="D1" s="124"/>
      <c r="E1" s="124"/>
      <c r="F1" s="124"/>
      <c r="G1" s="124"/>
      <c r="H1" s="124"/>
      <c r="I1" s="124"/>
      <c r="J1" s="124"/>
      <c r="K1" s="124"/>
      <c r="L1" s="124"/>
      <c r="M1" s="124"/>
      <c r="N1" s="124"/>
      <c r="O1" s="124"/>
      <c r="P1" s="124"/>
      <c r="Q1" s="124"/>
      <c r="R1" s="105" t="s">
        <v>6</v>
      </c>
      <c r="S1" s="125" t="s">
        <v>78</v>
      </c>
      <c r="T1" s="125"/>
      <c r="U1" s="125"/>
      <c r="V1" s="125"/>
      <c r="W1" s="125"/>
      <c r="X1" s="125"/>
      <c r="Y1" s="125"/>
      <c r="Z1" s="132" t="s">
        <v>59</v>
      </c>
      <c r="AA1" s="132"/>
      <c r="AB1" s="132"/>
      <c r="AC1" s="105" t="s">
        <v>19</v>
      </c>
      <c r="AD1" s="105"/>
      <c r="AE1" s="105"/>
      <c r="AF1" s="105"/>
      <c r="AG1" s="126" t="s">
        <v>65</v>
      </c>
      <c r="AH1" s="126"/>
      <c r="AI1" s="126"/>
      <c r="AJ1" s="82"/>
    </row>
    <row r="2" spans="1:36" ht="23" hidden="1" x14ac:dyDescent="0.25">
      <c r="A2" s="107"/>
      <c r="B2" s="17"/>
      <c r="C2" s="18"/>
      <c r="D2" s="19"/>
      <c r="E2" s="19"/>
      <c r="F2" s="19"/>
      <c r="G2" s="19"/>
      <c r="H2" s="19"/>
      <c r="I2" s="19"/>
      <c r="J2" s="19"/>
      <c r="K2" s="19"/>
      <c r="L2" s="19"/>
      <c r="M2" s="19"/>
      <c r="N2" s="19"/>
      <c r="O2" s="19"/>
      <c r="P2" s="19"/>
      <c r="Q2" s="19"/>
      <c r="R2" s="19"/>
      <c r="S2" s="17"/>
      <c r="T2" s="20"/>
      <c r="U2" s="20"/>
      <c r="V2" s="20"/>
      <c r="W2" s="21"/>
      <c r="X2" s="21"/>
      <c r="Y2" s="21"/>
      <c r="Z2" s="15"/>
      <c r="AA2" s="15"/>
      <c r="AB2" s="15"/>
      <c r="AC2" s="17"/>
      <c r="AD2" s="17"/>
      <c r="AE2" s="17"/>
      <c r="AF2" s="17"/>
      <c r="AG2" s="22"/>
      <c r="AH2" s="22"/>
      <c r="AI2" s="22"/>
    </row>
    <row r="3" spans="1:36" ht="18" x14ac:dyDescent="0.2">
      <c r="A3" s="108" t="s">
        <v>80</v>
      </c>
      <c r="B3" s="25"/>
      <c r="C3" s="25"/>
      <c r="D3" s="26"/>
      <c r="E3" s="26"/>
      <c r="F3" s="26"/>
      <c r="G3" s="27"/>
      <c r="H3" s="28"/>
      <c r="I3" s="71"/>
      <c r="J3" s="71"/>
      <c r="K3" s="71"/>
      <c r="L3" s="71"/>
      <c r="M3" s="71"/>
      <c r="N3" s="71"/>
      <c r="O3" s="71"/>
      <c r="P3" s="71"/>
      <c r="Q3" s="60" t="s">
        <v>81</v>
      </c>
      <c r="R3" s="71"/>
      <c r="S3" s="17"/>
      <c r="T3" s="20"/>
      <c r="U3" s="20"/>
      <c r="V3" s="20"/>
      <c r="W3" s="72"/>
      <c r="X3" s="72"/>
      <c r="Y3" s="72"/>
      <c r="Z3" s="15"/>
      <c r="AA3" s="60" t="s">
        <v>85</v>
      </c>
      <c r="AB3" s="29"/>
      <c r="AC3" s="29"/>
      <c r="AD3" s="29"/>
      <c r="AE3" s="29"/>
      <c r="AF3" s="29"/>
      <c r="AG3" s="29"/>
      <c r="AH3" s="29"/>
      <c r="AI3" s="63" t="s">
        <v>79</v>
      </c>
    </row>
    <row r="4" spans="1:36" ht="9" customHeight="1" x14ac:dyDescent="0.15">
      <c r="A4" s="109"/>
      <c r="B4" s="30"/>
      <c r="C4" s="30"/>
      <c r="D4" s="30"/>
      <c r="I4" s="30"/>
      <c r="J4" s="30"/>
      <c r="K4" s="30"/>
      <c r="L4" s="30"/>
      <c r="M4" s="30"/>
      <c r="N4" s="30"/>
      <c r="P4" s="30"/>
      <c r="Q4" s="30"/>
      <c r="R4" s="30"/>
      <c r="S4" s="30"/>
      <c r="T4" s="30"/>
      <c r="U4" s="30"/>
      <c r="V4" s="30"/>
      <c r="W4" s="30"/>
      <c r="X4" s="30"/>
      <c r="Y4" s="30"/>
      <c r="Z4" s="30"/>
      <c r="AA4" s="30"/>
      <c r="AB4" s="30"/>
      <c r="AC4" s="30"/>
      <c r="AD4" s="30"/>
      <c r="AE4" s="30"/>
      <c r="AF4" s="30"/>
      <c r="AG4" s="26"/>
      <c r="AH4" s="30"/>
      <c r="AI4" s="30"/>
    </row>
    <row r="5" spans="1:36" x14ac:dyDescent="0.15">
      <c r="A5" s="110" t="s">
        <v>20</v>
      </c>
      <c r="B5" s="31"/>
      <c r="C5" s="32" t="s">
        <v>21</v>
      </c>
      <c r="D5" s="32"/>
      <c r="E5" s="33" t="s">
        <v>22</v>
      </c>
      <c r="F5" s="33" t="s">
        <v>23</v>
      </c>
      <c r="G5" s="33" t="s">
        <v>24</v>
      </c>
      <c r="H5" s="33"/>
      <c r="I5" s="30"/>
      <c r="J5" s="32" t="s">
        <v>25</v>
      </c>
      <c r="K5" s="32"/>
      <c r="L5" s="32"/>
      <c r="M5" s="30"/>
      <c r="N5" s="30"/>
      <c r="P5" s="30"/>
      <c r="Q5" s="32" t="s">
        <v>20</v>
      </c>
      <c r="R5" s="32"/>
      <c r="S5" s="32" t="s">
        <v>21</v>
      </c>
      <c r="T5" s="33" t="s">
        <v>22</v>
      </c>
      <c r="U5" s="33" t="s">
        <v>23</v>
      </c>
      <c r="V5" s="33" t="s">
        <v>24</v>
      </c>
      <c r="W5" s="30"/>
      <c r="X5" s="32" t="s">
        <v>25</v>
      </c>
      <c r="Y5" s="30"/>
      <c r="Z5" s="30"/>
      <c r="AA5" s="32" t="s">
        <v>20</v>
      </c>
      <c r="AB5" s="32"/>
      <c r="AC5" s="32" t="s">
        <v>21</v>
      </c>
      <c r="AD5" s="33" t="s">
        <v>22</v>
      </c>
      <c r="AE5" s="33" t="s">
        <v>23</v>
      </c>
      <c r="AF5" s="33" t="s">
        <v>24</v>
      </c>
      <c r="AG5" s="26"/>
      <c r="AH5" s="32" t="s">
        <v>25</v>
      </c>
      <c r="AI5" s="30"/>
    </row>
    <row r="6" spans="1:36" ht="9" customHeight="1" x14ac:dyDescent="0.15">
      <c r="A6" s="109"/>
      <c r="B6" s="30"/>
      <c r="C6" s="30"/>
      <c r="D6" s="30"/>
      <c r="I6" s="30"/>
      <c r="J6" s="34"/>
      <c r="K6" s="34"/>
      <c r="L6" s="34"/>
      <c r="M6" s="34"/>
      <c r="N6" s="34"/>
      <c r="O6" s="34"/>
      <c r="P6" s="30"/>
      <c r="Q6" s="30"/>
      <c r="R6" s="30"/>
      <c r="S6" s="26"/>
      <c r="T6" s="30"/>
      <c r="U6" s="30"/>
      <c r="V6" s="30"/>
      <c r="W6" s="30"/>
      <c r="X6" s="26"/>
      <c r="Y6" s="30"/>
      <c r="Z6" s="30"/>
      <c r="AA6" s="30"/>
      <c r="AB6" s="30"/>
      <c r="AC6" s="30"/>
      <c r="AD6" s="30"/>
      <c r="AE6" s="30"/>
      <c r="AF6" s="30"/>
      <c r="AG6" s="26"/>
      <c r="AH6" s="30"/>
      <c r="AI6" s="30"/>
    </row>
    <row r="7" spans="1:36" ht="12.75" customHeight="1" x14ac:dyDescent="0.15">
      <c r="A7" s="121" t="s">
        <v>26</v>
      </c>
      <c r="B7" s="118">
        <v>1113</v>
      </c>
      <c r="C7" s="127"/>
      <c r="D7" s="128"/>
      <c r="E7" s="35">
        <f t="shared" ref="E7:E22" si="0">IF(H7&lt;&gt;"",H7,3)*IF(C7="A",4,IF(C7="B",3,IF(C7="C",2,IF(C7="D",1,IF(AND(C7&gt;=0,C7&lt;=4,ISNUMBER(C7)),C7,0)))))</f>
        <v>0</v>
      </c>
      <c r="F7" s="35" t="str">
        <f t="shared" ref="F7:F22" si="1">IF(OR(C7="A",C7="B",C7="C",C7="D",C7="F",AND(C7&gt;=0,C7&lt;=4,ISNUMBER(C7))),IF(H7&lt;&gt;"",H7,3),"")</f>
        <v/>
      </c>
      <c r="G7" s="35" t="str">
        <f t="shared" ref="G7:G22" si="2">IF(OR(C7="A",C7="B",C7="C",C7="D",C7="P",AND(C7&gt;=0,C7&lt;=4,ISNUMBER(C7))),IF(H7&lt;&gt;"",H7,3),"")</f>
        <v/>
      </c>
      <c r="H7" s="36"/>
      <c r="I7" s="129"/>
      <c r="J7" s="129"/>
      <c r="K7" s="129"/>
      <c r="L7" s="129"/>
      <c r="M7" s="37"/>
      <c r="N7" s="37"/>
      <c r="O7" s="37"/>
      <c r="P7" s="30"/>
      <c r="Q7" s="57" t="s">
        <v>27</v>
      </c>
      <c r="R7" s="101">
        <v>1011</v>
      </c>
      <c r="S7" s="119"/>
      <c r="T7" s="35">
        <f>IF(W7&lt;&gt;"",W7,3)*IF(S7="A",4,IF(S7="B",3,IF(S7="C",2,IF(S7="D",1,IF(AND(S7&gt;=0,S7&lt;=4,ISNUMBER(S7)),S7,0)))))</f>
        <v>0</v>
      </c>
      <c r="U7" s="35" t="str">
        <f>IF(OR(S7="A",S7="B",S7="C",S7="D",S7="F",AND(S7&gt;=0,S7&lt;=4,ISNUMBER(S7))),IF(W7&lt;&gt;"",W7,3),"")</f>
        <v/>
      </c>
      <c r="V7" s="35" t="str">
        <f>IF(OR(S7="A",S7="B",S7="C",S7="D",S7="P",AND(S7&gt;=0,S7&lt;=4,ISNUMBER(S7))),IF(W7&lt;&gt;"",W7,3),"")</f>
        <v/>
      </c>
      <c r="W7" s="36">
        <v>1</v>
      </c>
      <c r="X7" s="130"/>
      <c r="Y7" s="131"/>
      <c r="Z7" s="30"/>
      <c r="AA7" s="51" t="s">
        <v>77</v>
      </c>
      <c r="AB7" s="38"/>
      <c r="AC7" s="38"/>
      <c r="AD7" s="26"/>
      <c r="AE7" s="26"/>
      <c r="AF7" s="26"/>
      <c r="AG7" s="27"/>
      <c r="AH7" s="103"/>
      <c r="AI7" s="103"/>
    </row>
    <row r="8" spans="1:36" x14ac:dyDescent="0.15">
      <c r="A8" s="111" t="s">
        <v>26</v>
      </c>
      <c r="B8" s="101">
        <v>1213</v>
      </c>
      <c r="C8" s="127"/>
      <c r="D8" s="128"/>
      <c r="E8" s="35">
        <f t="shared" si="0"/>
        <v>0</v>
      </c>
      <c r="F8" s="35" t="str">
        <f t="shared" si="1"/>
        <v/>
      </c>
      <c r="G8" s="35" t="str">
        <f t="shared" si="2"/>
        <v/>
      </c>
      <c r="H8" s="36"/>
      <c r="I8" s="133"/>
      <c r="J8" s="129"/>
      <c r="K8" s="129"/>
      <c r="L8" s="129"/>
      <c r="M8" s="37"/>
      <c r="N8" s="37"/>
      <c r="O8" s="37"/>
      <c r="P8" s="30"/>
      <c r="Q8" s="57" t="s">
        <v>34</v>
      </c>
      <c r="R8" s="101">
        <v>1215</v>
      </c>
      <c r="S8" s="120"/>
      <c r="T8" s="35">
        <f t="shared" ref="T8" si="3">IF(W8&lt;&gt;"",W8,3)*IF(S8="A",4,IF(S8="B",3,IF(S8="C",2,IF(S8="D",1,IF(AND(S8&gt;=0,S8&lt;=4,ISNUMBER(S8)),S8,0)))))</f>
        <v>0</v>
      </c>
      <c r="U8" s="35" t="str">
        <f t="shared" ref="U8" si="4">IF(OR(S8="A",S8="B",S8="C",S8="D",S8="F",AND(S8&gt;=0,S8&lt;=4,ISNUMBER(S8))),IF(W8&lt;&gt;"",W8,3),"")</f>
        <v/>
      </c>
      <c r="V8" s="35" t="str">
        <f t="shared" ref="V8" si="5">IF(OR(S8="A",S8="B",S8="C",S8="D",S8="P",AND(S8&gt;=0,S8&lt;=4,ISNUMBER(S8))),IF(W8&lt;&gt;"",W8,3),"")</f>
        <v/>
      </c>
      <c r="W8" s="36">
        <v>5</v>
      </c>
      <c r="X8" s="123"/>
      <c r="Y8" s="134"/>
      <c r="Z8" s="30"/>
      <c r="AA8" s="80" t="s">
        <v>53</v>
      </c>
      <c r="AB8" s="101">
        <v>2513</v>
      </c>
      <c r="AC8" s="119"/>
      <c r="AD8" s="35">
        <f t="shared" ref="AD8" si="6">IF(AG8&lt;&gt;"",AG8,3)*IF(AC8="A",4,IF(AC8="B",3,IF(AC8="C",2,IF(AC8="D",1,IF(AND(AC8&gt;=0,AC8&lt;=4,ISNUMBER(AC8)),AC8,0)))))</f>
        <v>0</v>
      </c>
      <c r="AE8" s="35" t="str">
        <f t="shared" ref="AE8" si="7">IF(OR(AC8="A",AC8="B",AC8="C",AC8="D",AC8="F",AND(AC8&gt;=0,AC8&lt;=4,ISNUMBER(AC8))),IF(AG8&lt;&gt;"",AG8,3),"")</f>
        <v/>
      </c>
      <c r="AF8" s="35" t="str">
        <f t="shared" ref="AF8" si="8">IF(OR(AC8="A",AC8="B",AC8="C",AC8="D",AC8="P",AND(AC8&gt;=0,AC8&lt;=4,ISNUMBER(AC8))),IF(AG8&lt;&gt;"",AG8,3),"")</f>
        <v/>
      </c>
      <c r="AG8" s="36"/>
      <c r="AH8" s="130"/>
      <c r="AI8" s="135"/>
    </row>
    <row r="9" spans="1:36" x14ac:dyDescent="0.15">
      <c r="A9" s="121" t="s">
        <v>28</v>
      </c>
      <c r="B9" s="118">
        <v>1103</v>
      </c>
      <c r="C9" s="127"/>
      <c r="D9" s="128"/>
      <c r="E9" s="35">
        <f t="shared" si="0"/>
        <v>0</v>
      </c>
      <c r="F9" s="35" t="str">
        <f t="shared" si="1"/>
        <v/>
      </c>
      <c r="G9" s="35" t="str">
        <f t="shared" si="2"/>
        <v/>
      </c>
      <c r="H9" s="36"/>
      <c r="I9" s="129"/>
      <c r="J9" s="129"/>
      <c r="K9" s="129"/>
      <c r="L9" s="129"/>
      <c r="M9" s="37"/>
      <c r="N9" s="37"/>
      <c r="O9" s="37"/>
      <c r="P9" s="30"/>
      <c r="Q9" s="57" t="s">
        <v>52</v>
      </c>
      <c r="R9" s="101">
        <v>2124</v>
      </c>
      <c r="S9" s="120"/>
      <c r="T9" s="35">
        <f t="shared" ref="T9" si="9">IF(W9&lt;&gt;"",W9,3)*IF(S9="A",4,IF(S9="B",3,IF(S9="C",2,IF(S9="D",1,IF(AND(S9&gt;=0,S9&lt;=4,ISNUMBER(S9)),S9,0)))))</f>
        <v>0</v>
      </c>
      <c r="U9" s="35" t="str">
        <f t="shared" ref="U9" si="10">IF(OR(S9="A",S9="B",S9="C",S9="D",S9="F",AND(S9&gt;=0,S9&lt;=4,ISNUMBER(S9))),IF(W9&lt;&gt;"",W9,3),"")</f>
        <v/>
      </c>
      <c r="V9" s="35" t="str">
        <f t="shared" ref="V9" si="11">IF(OR(S9="A",S9="B",S9="C",S9="D",S9="P",AND(S9&gt;=0,S9&lt;=4,ISNUMBER(S9))),IF(W9&lt;&gt;"",W9,3),"")</f>
        <v/>
      </c>
      <c r="W9" s="36">
        <v>4</v>
      </c>
      <c r="X9" s="123"/>
      <c r="Y9" s="134"/>
      <c r="Z9" s="30"/>
      <c r="AA9" s="80" t="s">
        <v>53</v>
      </c>
      <c r="AB9" s="101">
        <v>3113</v>
      </c>
      <c r="AC9" s="119"/>
      <c r="AD9" s="35">
        <f t="shared" ref="AD9" si="12">IF(AG9&lt;&gt;"",AG9,3)*IF(AC9="A",4,IF(AC9="B",3,IF(AC9="C",2,IF(AC9="D",1,IF(AND(AC9&gt;=0,AC9&lt;=4,ISNUMBER(AC9)),AC9,0)))))</f>
        <v>0</v>
      </c>
      <c r="AE9" s="35" t="str">
        <f t="shared" ref="AE9" si="13">IF(OR(AC9="A",AC9="B",AC9="C",AC9="D",AC9="F",AND(AC9&gt;=0,AC9&lt;=4,ISNUMBER(AC9))),IF(AG9&lt;&gt;"",AG9,3),"")</f>
        <v/>
      </c>
      <c r="AF9" s="35" t="str">
        <f t="shared" ref="AF9" si="14">IF(OR(AC9="A",AC9="B",AC9="C",AC9="D",AC9="P",AND(AC9&gt;=0,AC9&lt;=4,ISNUMBER(AC9))),IF(AG9&lt;&gt;"",AG9,3),"")</f>
        <v/>
      </c>
      <c r="AG9" s="36"/>
      <c r="AH9" s="122"/>
      <c r="AI9" s="123"/>
    </row>
    <row r="10" spans="1:36" x14ac:dyDescent="0.15">
      <c r="A10" s="111" t="s">
        <v>29</v>
      </c>
      <c r="B10" s="101">
        <v>1113</v>
      </c>
      <c r="C10" s="127"/>
      <c r="D10" s="128"/>
      <c r="E10" s="35">
        <f t="shared" si="0"/>
        <v>0</v>
      </c>
      <c r="F10" s="35" t="str">
        <f t="shared" si="1"/>
        <v/>
      </c>
      <c r="G10" s="35" t="str">
        <f t="shared" si="2"/>
        <v/>
      </c>
      <c r="H10" s="36"/>
      <c r="I10" s="129"/>
      <c r="J10" s="129"/>
      <c r="K10" s="129"/>
      <c r="L10" s="129"/>
      <c r="M10" s="37"/>
      <c r="N10" s="37"/>
      <c r="O10" s="37"/>
      <c r="P10" s="30"/>
      <c r="Q10" s="83" t="s">
        <v>67</v>
      </c>
      <c r="R10" s="118">
        <v>3103</v>
      </c>
      <c r="S10" s="120"/>
      <c r="T10" s="35">
        <f>IF(W10&lt;&gt;"",W10,3)*IF(S10="A",4,IF(S10="B",3,IF(S10="C",2,IF(S10="D",1,IF(AND(S10&gt;=0,S10&lt;=4,ISNUMBER(S10)),S10,0)))))</f>
        <v>0</v>
      </c>
      <c r="U10" s="35" t="str">
        <f>IF(OR(S10="A",S10="B",S10="C",S10="D",S10="F",AND(S10&gt;=0,S10&lt;=4,ISNUMBER(S10))),IF(W10&lt;&gt;"",W10,3),"")</f>
        <v/>
      </c>
      <c r="V10" s="35" t="str">
        <f>IF(OR(S10="A",S10="B",S10="C",S10="D",S10="P",AND(S10&gt;=0,S10&lt;=4,ISNUMBER(S10))),IF(W10&lt;&gt;"",W10,3),"")</f>
        <v/>
      </c>
      <c r="W10" s="36"/>
      <c r="X10" s="122"/>
      <c r="Y10" s="122"/>
      <c r="Z10" s="30"/>
      <c r="AA10" s="80" t="s">
        <v>53</v>
      </c>
      <c r="AB10" s="101">
        <v>4713</v>
      </c>
      <c r="AC10" s="119"/>
      <c r="AD10" s="35">
        <f t="shared" ref="AD10" si="15">IF(AG10&lt;&gt;"",AG10,3)*IF(AC10="A",4,IF(AC10="B",3,IF(AC10="C",2,IF(AC10="D",1,IF(AND(AC10&gt;=0,AC10&lt;=4,ISNUMBER(AC10)),AC10,0)))))</f>
        <v>0</v>
      </c>
      <c r="AE10" s="35" t="str">
        <f t="shared" ref="AE10" si="16">IF(OR(AC10="A",AC10="B",AC10="C",AC10="D",AC10="F",AND(AC10&gt;=0,AC10&lt;=4,ISNUMBER(AC10))),IF(AG10&lt;&gt;"",AG10,3),"")</f>
        <v/>
      </c>
      <c r="AF10" s="35" t="str">
        <f t="shared" ref="AF10" si="17">IF(OR(AC10="A",AC10="B",AC10="C",AC10="D",AC10="P",AND(AC10&gt;=0,AC10&lt;=4,ISNUMBER(AC10))),IF(AG10&lt;&gt;"",AG10,3),"")</f>
        <v/>
      </c>
      <c r="AG10" s="36"/>
      <c r="AH10" s="122"/>
      <c r="AI10" s="123"/>
    </row>
    <row r="11" spans="1:36" x14ac:dyDescent="0.15">
      <c r="A11" s="121" t="s">
        <v>31</v>
      </c>
      <c r="B11" s="118">
        <v>1483</v>
      </c>
      <c r="C11" s="136"/>
      <c r="D11" s="137"/>
      <c r="E11" s="35">
        <f t="shared" si="0"/>
        <v>0</v>
      </c>
      <c r="F11" s="35" t="str">
        <f t="shared" si="1"/>
        <v/>
      </c>
      <c r="G11" s="35" t="str">
        <f t="shared" si="2"/>
        <v/>
      </c>
      <c r="H11" s="36"/>
      <c r="I11" s="133"/>
      <c r="J11" s="129"/>
      <c r="K11" s="129"/>
      <c r="L11" s="129"/>
      <c r="M11" s="37"/>
      <c r="N11" s="37"/>
      <c r="O11" s="37"/>
      <c r="P11" s="30"/>
      <c r="Q11" s="58" t="s">
        <v>86</v>
      </c>
      <c r="R11" s="118">
        <v>2713</v>
      </c>
      <c r="S11" s="120"/>
      <c r="T11" s="35">
        <f t="shared" ref="T11" si="18">IF(W11&lt;&gt;"",W11,3)*IF(S11="A",4,IF(S11="B",3,IF(S11="C",2,IF(S11="D",1,IF(AND(S11&gt;=0,S11&lt;=4,ISNUMBER(S11)),S11,0)))))</f>
        <v>0</v>
      </c>
      <c r="U11" s="35" t="str">
        <f t="shared" ref="U11" si="19">IF(OR(S11="A",S11="B",S11="C",S11="D",S11="F",AND(S11&gt;=0,S11&lt;=4,ISNUMBER(S11))),IF(W11&lt;&gt;"",W11,3),"")</f>
        <v/>
      </c>
      <c r="V11" s="35" t="str">
        <f t="shared" ref="V11" si="20">IF(OR(S11="A",S11="B",S11="C",S11="D",S11="P",AND(S11&gt;=0,S11&lt;=4,ISNUMBER(S11))),IF(W11&lt;&gt;"",W11,3),"")</f>
        <v/>
      </c>
      <c r="W11" s="36"/>
      <c r="X11" s="123"/>
      <c r="Y11" s="123"/>
      <c r="Z11" s="30"/>
      <c r="AA11" s="80" t="s">
        <v>54</v>
      </c>
      <c r="AB11" s="101">
        <v>4013</v>
      </c>
      <c r="AC11" s="120"/>
      <c r="AD11" s="35">
        <f>IF(AG11&lt;&gt;"",AG11,3)*IF(AC11="A",4,IF(AC11="B",3,IF(AC11="C",2,IF(AC11="D",1,IF(AND(AC11&gt;=0,AC11&lt;=4,ISNUMBER(AC11)),AC11,0)))))</f>
        <v>0</v>
      </c>
      <c r="AE11" s="35" t="str">
        <f>IF(OR(AC11="A",AC11="B",AC11="C",AC11="D",AC11="F",AND(AC11&gt;=0,AC11&lt;=4,ISNUMBER(AC11))),IF(AG11&lt;&gt;"",AG11,3),"")</f>
        <v/>
      </c>
      <c r="AF11" s="35" t="str">
        <f>IF(OR(AC11="A",AC11="B",AC11="C",AC11="D",AC11="P",AND(AC11&gt;=0,AC11&lt;=4,ISNUMBER(AC11))),IF(AG11&lt;&gt;"",AG11,3),"")</f>
        <v/>
      </c>
      <c r="AG11" s="36"/>
      <c r="AH11" s="122"/>
      <c r="AI11" s="123"/>
    </row>
    <row r="12" spans="1:36" x14ac:dyDescent="0.15">
      <c r="A12" s="111" t="s">
        <v>32</v>
      </c>
      <c r="B12" s="118"/>
      <c r="C12" s="127"/>
      <c r="D12" s="128"/>
      <c r="E12" s="35">
        <f t="shared" si="0"/>
        <v>0</v>
      </c>
      <c r="F12" s="35" t="str">
        <f t="shared" si="1"/>
        <v/>
      </c>
      <c r="G12" s="35" t="str">
        <f t="shared" si="2"/>
        <v/>
      </c>
      <c r="H12" s="36"/>
      <c r="I12" s="133"/>
      <c r="J12" s="129"/>
      <c r="K12" s="129"/>
      <c r="L12" s="129"/>
      <c r="P12" s="30"/>
      <c r="Q12" s="80" t="s">
        <v>60</v>
      </c>
      <c r="R12" s="101">
        <v>2993</v>
      </c>
      <c r="S12" s="119"/>
      <c r="T12" s="35">
        <f>IF(W12&lt;&gt;"",W12,3)*IF(S12="A",4,IF(S12="B",3,IF(S12="C",2,IF(S12="D",1,IF(AND(S12&gt;=0,S12&lt;=4,ISNUMBER(S12)),S12,0)))))</f>
        <v>0</v>
      </c>
      <c r="U12" s="35" t="str">
        <f>IF(OR(S12="A",S12="B",S12="C",S12="D",S12="F",AND(S12&gt;=0,S12&lt;=4,ISNUMBER(S12))),IF(W12&lt;&gt;"",W12,3),"")</f>
        <v/>
      </c>
      <c r="V12" s="35" t="str">
        <f>IF(OR(S12="A",S12="B",S12="C",S12="D",S12="P",AND(S12&gt;=0,S12&lt;=4,ISNUMBER(S12))),IF(W12&lt;&gt;"",W12,3),"")</f>
        <v/>
      </c>
      <c r="W12" s="36"/>
      <c r="X12" s="130"/>
      <c r="Y12" s="130"/>
      <c r="Z12" s="30"/>
      <c r="AA12" s="80" t="s">
        <v>58</v>
      </c>
      <c r="AB12" s="101">
        <v>3013</v>
      </c>
      <c r="AC12" s="119"/>
      <c r="AD12" s="35">
        <f t="shared" ref="AD12" si="21">IF(AG12&lt;&gt;"",AG12,3)*IF(AC12="A",4,IF(AC12="B",3,IF(AC12="C",2,IF(AC12="D",1,IF(AND(AC12&gt;=0,AC12&lt;=4,ISNUMBER(AC12)),AC12,0)))))</f>
        <v>0</v>
      </c>
      <c r="AE12" s="35" t="str">
        <f t="shared" ref="AE12" si="22">IF(OR(AC12="A",AC12="B",AC12="C",AC12="D",AC12="F",AND(AC12&gt;=0,AC12&lt;=4,ISNUMBER(AC12))),IF(AG12&lt;&gt;"",AG12,3),"")</f>
        <v/>
      </c>
      <c r="AF12" s="35" t="str">
        <f t="shared" ref="AF12" si="23">IF(OR(AC12="A",AC12="B",AC12="C",AC12="D",AC12="P",AND(AC12&gt;=0,AC12&lt;=4,ISNUMBER(AC12))),IF(AG12&lt;&gt;"",AG12,3),"")</f>
        <v/>
      </c>
      <c r="AG12" s="36"/>
      <c r="AH12" s="122"/>
      <c r="AI12" s="123"/>
    </row>
    <row r="13" spans="1:36" x14ac:dyDescent="0.15">
      <c r="A13" s="111" t="s">
        <v>32</v>
      </c>
      <c r="B13" s="118"/>
      <c r="C13" s="127"/>
      <c r="D13" s="128"/>
      <c r="E13" s="35">
        <f t="shared" si="0"/>
        <v>0</v>
      </c>
      <c r="F13" s="35" t="str">
        <f t="shared" si="1"/>
        <v/>
      </c>
      <c r="G13" s="35" t="str">
        <f t="shared" si="2"/>
        <v/>
      </c>
      <c r="H13" s="36"/>
      <c r="I13" s="133"/>
      <c r="J13" s="129"/>
      <c r="K13" s="129"/>
      <c r="L13" s="129"/>
      <c r="M13" s="37"/>
      <c r="N13" s="37"/>
      <c r="O13" s="37"/>
      <c r="P13" s="30"/>
      <c r="Q13" s="80" t="s">
        <v>53</v>
      </c>
      <c r="R13" s="101">
        <v>2010</v>
      </c>
      <c r="S13" s="120"/>
      <c r="T13" s="35">
        <f t="shared" ref="T13" si="24">IF(W13&lt;&gt;"",W13,3)*IF(S13="A",4,IF(S13="B",3,IF(S13="C",2,IF(S13="D",1,IF(AND(S13&gt;=0,S13&lt;=4,ISNUMBER(S13)),S13,0)))))</f>
        <v>0</v>
      </c>
      <c r="U13" s="35" t="str">
        <f t="shared" ref="U13" si="25">IF(OR(S13="A",S13="B",S13="C",S13="D",S13="F",AND(S13&gt;=0,S13&lt;=4,ISNUMBER(S13))),IF(W13&lt;&gt;"",W13,3),"")</f>
        <v/>
      </c>
      <c r="V13" s="35" t="str">
        <f t="shared" ref="V13" si="26">IF(OR(S13="A",S13="B",S13="C",S13="D",S13="P",AND(S13&gt;=0,S13&lt;=4,ISNUMBER(S13))),IF(W13&lt;&gt;"",W13,3),"")</f>
        <v/>
      </c>
      <c r="W13" s="36">
        <v>1</v>
      </c>
      <c r="X13" s="122"/>
      <c r="Y13" s="123"/>
      <c r="Z13" s="30"/>
      <c r="AA13" s="80" t="s">
        <v>76</v>
      </c>
      <c r="AB13" s="118">
        <v>2003</v>
      </c>
      <c r="AC13" s="120"/>
      <c r="AD13" s="35">
        <f>IF(AG13&lt;&gt;"",AG13,3)*IF(AC13="A",4,IF(AC13="B",3,IF(AC13="C",2,IF(AC13="D",1,IF(AND(AC13&gt;=0,AC13&lt;=4,ISNUMBER(AC13)),AC13,0)))))</f>
        <v>0</v>
      </c>
      <c r="AE13" s="35" t="str">
        <f>IF(OR(AC13="A",AC13="B",AC13="C",AC13="D",AC13="F",AND(AC13&gt;=0,AC13&lt;=4,ISNUMBER(AC13))),IF(AG13&lt;&gt;"",AG13,3),"")</f>
        <v/>
      </c>
      <c r="AF13" s="35" t="str">
        <f>IF(OR(AC13="A",AC13="B",AC13="C",AC13="D",AC13="P",AND(AC13&gt;=0,AC13&lt;=4,ISNUMBER(AC13))),IF(AG13&lt;&gt;"",AG13,3),"")</f>
        <v/>
      </c>
      <c r="AG13" s="36"/>
      <c r="AH13" s="122"/>
      <c r="AI13" s="123"/>
    </row>
    <row r="14" spans="1:36" x14ac:dyDescent="0.15">
      <c r="A14" s="111" t="s">
        <v>33</v>
      </c>
      <c r="B14" s="118">
        <v>1113</v>
      </c>
      <c r="C14" s="127"/>
      <c r="D14" s="128"/>
      <c r="E14" s="35">
        <f t="shared" ref="E14:E16" si="27">IF(H14&lt;&gt;"",H14,3)*IF(C14="A",4,IF(C14="B",3,IF(C14="C",2,IF(C14="D",1,IF(AND(C14&gt;=0,C14&lt;=4,ISNUMBER(C14)),C14,0)))))</f>
        <v>0</v>
      </c>
      <c r="F14" s="35" t="str">
        <f t="shared" ref="F14:F16" si="28">IF(OR(C14="A",C14="B",C14="C",C14="D",C14="F",AND(C14&gt;=0,C14&lt;=4,ISNUMBER(C14))),IF(H14&lt;&gt;"",H14,3),"")</f>
        <v/>
      </c>
      <c r="G14" s="35" t="str">
        <f t="shared" ref="G14:G16" si="29">IF(OR(C14="A",C14="B",C14="C",C14="D",C14="P",AND(C14&gt;=0,C14&lt;=4,ISNUMBER(C14))),IF(H14&lt;&gt;"",H14,3),"")</f>
        <v/>
      </c>
      <c r="H14" s="36"/>
      <c r="I14" s="129"/>
      <c r="J14" s="129"/>
      <c r="K14" s="129"/>
      <c r="L14" s="129"/>
      <c r="M14" s="37"/>
      <c r="N14" s="37"/>
      <c r="O14" s="37"/>
      <c r="P14" s="30"/>
      <c r="Q14" s="80" t="s">
        <v>53</v>
      </c>
      <c r="R14" s="101">
        <v>2613</v>
      </c>
      <c r="S14" s="120"/>
      <c r="T14" s="35">
        <f>IF(W14&lt;&gt;"",W14,3)*IF(S14="A",4,IF(S14="B",3,IF(S14="C",2,IF(S14="D",1,IF(AND(S14&gt;=0,S14&lt;=4,ISNUMBER(S14)),S14,0)))))</f>
        <v>0</v>
      </c>
      <c r="U14" s="35" t="str">
        <f>IF(OR(S14="A",S14="B",S14="C",S14="D",S14="F",AND(S14&gt;=0,S14&lt;=4,ISNUMBER(S14))),IF(W14&lt;&gt;"",W14,3),"")</f>
        <v/>
      </c>
      <c r="V14" s="35" t="str">
        <f>IF(OR(S14="A",S14="B",S14="C",S14="D",S14="P",AND(S14&gt;=0,S14&lt;=4,ISNUMBER(S14))),IF(W14&lt;&gt;"",W14,3),"")</f>
        <v/>
      </c>
      <c r="W14" s="36"/>
      <c r="X14" s="122"/>
      <c r="Y14" s="123"/>
      <c r="Z14" s="40"/>
    </row>
    <row r="15" spans="1:36" x14ac:dyDescent="0.15">
      <c r="A15" s="121" t="s">
        <v>33</v>
      </c>
      <c r="B15" s="101">
        <v>1111</v>
      </c>
      <c r="C15" s="127"/>
      <c r="D15" s="128"/>
      <c r="E15" s="35">
        <f t="shared" si="27"/>
        <v>0</v>
      </c>
      <c r="F15" s="35" t="str">
        <f t="shared" si="28"/>
        <v/>
      </c>
      <c r="G15" s="35" t="str">
        <f t="shared" si="29"/>
        <v/>
      </c>
      <c r="H15" s="36">
        <v>1</v>
      </c>
      <c r="I15" s="129"/>
      <c r="J15" s="129"/>
      <c r="K15" s="129"/>
      <c r="L15" s="129"/>
      <c r="M15" s="37"/>
      <c r="N15" s="37"/>
      <c r="O15" s="37"/>
      <c r="P15" s="30"/>
      <c r="Q15" s="80" t="s">
        <v>53</v>
      </c>
      <c r="R15" s="101">
        <v>3084</v>
      </c>
      <c r="S15" s="119"/>
      <c r="T15" s="35">
        <f>IF(W15&lt;&gt;"",W15,3)*IF(S15="A",4,IF(S15="B",3,IF(S15="C",2,IF(S15="D",1,IF(AND(S15&gt;=0,S15&lt;=4,ISNUMBER(S15)),S15,0)))))</f>
        <v>0</v>
      </c>
      <c r="U15" s="35" t="str">
        <f>IF(OR(S15="A",S15="B",S15="C",S15="D",S15="F",AND(S15&gt;=0,S15&lt;=4,ISNUMBER(S15))),IF(W15&lt;&gt;"",W15,3),"")</f>
        <v/>
      </c>
      <c r="V15" s="35" t="str">
        <f>IF(OR(S15="A",S15="B",S15="C",S15="D",S15="P",AND(S15&gt;=0,S15&lt;=4,ISNUMBER(S15))),IF(W15&lt;&gt;"",W15,3),"")</f>
        <v/>
      </c>
      <c r="W15" s="36">
        <v>4</v>
      </c>
      <c r="X15" s="122"/>
      <c r="Y15" s="122"/>
      <c r="Z15" s="30"/>
      <c r="AA15" s="60" t="s">
        <v>82</v>
      </c>
      <c r="AB15" s="56"/>
      <c r="AC15" s="73"/>
      <c r="AD15" s="69"/>
      <c r="AE15" s="69"/>
      <c r="AF15" s="69"/>
      <c r="AG15" s="61"/>
      <c r="AH15" s="56"/>
      <c r="AI15" s="56"/>
    </row>
    <row r="16" spans="1:36" x14ac:dyDescent="0.15">
      <c r="A16" s="121" t="s">
        <v>53</v>
      </c>
      <c r="B16" s="101">
        <v>1013</v>
      </c>
      <c r="C16" s="136"/>
      <c r="D16" s="136"/>
      <c r="E16" s="35">
        <f t="shared" si="27"/>
        <v>0</v>
      </c>
      <c r="F16" s="35" t="str">
        <f t="shared" si="28"/>
        <v/>
      </c>
      <c r="G16" s="35" t="str">
        <f t="shared" si="29"/>
        <v/>
      </c>
      <c r="H16" s="36"/>
      <c r="I16" s="138"/>
      <c r="J16" s="138"/>
      <c r="K16" s="138"/>
      <c r="L16" s="138"/>
      <c r="M16" s="37"/>
      <c r="N16" s="37"/>
      <c r="O16" s="37"/>
      <c r="P16" s="40"/>
      <c r="Q16" s="80" t="s">
        <v>53</v>
      </c>
      <c r="R16" s="118">
        <v>3153</v>
      </c>
      <c r="S16" s="119"/>
      <c r="T16" s="35">
        <f>IF(W16&lt;&gt;"",W16,3)*IF(S16="A",4,IF(S16="B",3,IF(S16="C",2,IF(S16="D",1,IF(AND(S16&gt;=0,S16&lt;=4,ISNUMBER(S16)),S16,0)))))</f>
        <v>0</v>
      </c>
      <c r="U16" s="35" t="str">
        <f>IF(OR(S16="A",S16="B",S16="C",S16="D",S16="F",AND(S16&gt;=0,S16&lt;=4,ISNUMBER(S16))),IF(W16&lt;&gt;"",W16,3),"")</f>
        <v/>
      </c>
      <c r="V16" s="35" t="str">
        <f>IF(OR(S16="A",S16="B",S16="C",S16="D",S16="P",AND(S16&gt;=0,S16&lt;=4,ISNUMBER(S16))),IF(W16&lt;&gt;"",W16,3),"")</f>
        <v/>
      </c>
      <c r="W16" s="36"/>
      <c r="X16" s="122"/>
      <c r="Y16" s="123"/>
      <c r="Z16" s="30"/>
      <c r="AA16" s="60"/>
      <c r="AB16" s="56"/>
      <c r="AC16" s="73"/>
      <c r="AD16" s="69"/>
      <c r="AE16" s="69"/>
      <c r="AF16" s="69"/>
      <c r="AG16" s="61"/>
      <c r="AH16" s="56"/>
      <c r="AI16" s="56"/>
    </row>
    <row r="17" spans="1:35" x14ac:dyDescent="0.15">
      <c r="A17" s="121" t="s">
        <v>30</v>
      </c>
      <c r="B17" s="101">
        <v>1113</v>
      </c>
      <c r="C17" s="127"/>
      <c r="D17" s="128"/>
      <c r="E17" s="35">
        <f t="shared" si="0"/>
        <v>0</v>
      </c>
      <c r="F17" s="35" t="str">
        <f t="shared" si="1"/>
        <v/>
      </c>
      <c r="G17" s="35" t="str">
        <f t="shared" si="2"/>
        <v/>
      </c>
      <c r="H17" s="36"/>
      <c r="I17" s="133"/>
      <c r="J17" s="129"/>
      <c r="K17" s="129"/>
      <c r="L17" s="129"/>
      <c r="M17" s="37"/>
      <c r="N17" s="37"/>
      <c r="O17" s="37"/>
      <c r="P17" s="30"/>
      <c r="Q17" s="80" t="s">
        <v>53</v>
      </c>
      <c r="R17" s="101">
        <v>3513</v>
      </c>
      <c r="S17" s="120"/>
      <c r="T17" s="35">
        <f t="shared" ref="T17:T18" si="30">IF(W17&lt;&gt;"",W17,3)*IF(S17="A",4,IF(S17="B",3,IF(S17="C",2,IF(S17="D",1,IF(AND(S17&gt;=0,S17&lt;=4,ISNUMBER(S17)),S17,0)))))</f>
        <v>0</v>
      </c>
      <c r="U17" s="35" t="str">
        <f t="shared" ref="U17:U18" si="31">IF(OR(S17="A",S17="B",S17="C",S17="D",S17="F",AND(S17&gt;=0,S17&lt;=4,ISNUMBER(S17))),IF(W17&lt;&gt;"",W17,3),"")</f>
        <v/>
      </c>
      <c r="V17" s="35" t="str">
        <f t="shared" ref="V17:V18" si="32">IF(OR(S17="A",S17="B",S17="C",S17="D",S17="P",AND(S17&gt;=0,S17&lt;=4,ISNUMBER(S17))),IF(W17&lt;&gt;"",W17,3),"")</f>
        <v/>
      </c>
      <c r="W17" s="36"/>
      <c r="X17" s="122"/>
      <c r="Y17" s="123"/>
      <c r="Z17" s="30"/>
      <c r="AA17" s="80" t="s">
        <v>53</v>
      </c>
      <c r="AB17" s="118"/>
      <c r="AC17" s="119"/>
      <c r="AD17" s="35">
        <f t="shared" ref="AD17:AD19" si="33">IF(AG17&lt;&gt;"",AG17,3)*IF(AC17="A",4,IF(AC17="B",3,IF(AC17="C",2,IF(AC17="D",1,IF(AND(AC17&gt;=0,AC17&lt;=4,ISNUMBER(AC17)),AC17,0)))))</f>
        <v>0</v>
      </c>
      <c r="AE17" s="35" t="str">
        <f t="shared" ref="AE17:AE19" si="34">IF(OR(AC17="A",AC17="B",AC17="C",AC17="D",AC17="F",AND(AC17&gt;=0,AC17&lt;=4,ISNUMBER(AC17))),IF(AG17&lt;&gt;"",AG17,3),"")</f>
        <v/>
      </c>
      <c r="AF17" s="35" t="str">
        <f t="shared" ref="AF17:AF19" si="35">IF(OR(AC17="A",AC17="B",AC17="C",AC17="D",AC17="P",AND(AC17&gt;=0,AC17&lt;=4,ISNUMBER(AC17))),IF(AG17&lt;&gt;"",AG17,3),"")</f>
        <v/>
      </c>
      <c r="AG17" s="36"/>
      <c r="AH17" s="130"/>
      <c r="AI17" s="135"/>
    </row>
    <row r="18" spans="1:35" ht="12.75" customHeight="1" x14ac:dyDescent="0.15">
      <c r="A18" s="111" t="s">
        <v>66</v>
      </c>
      <c r="B18" s="118"/>
      <c r="C18" s="127"/>
      <c r="D18" s="128"/>
      <c r="E18" s="35">
        <f>IF(H18&lt;&gt;"",H18,3)*IF(C18="A",4,IF(C18="B",3,IF(C18="C",2,IF(C18="D",1,IF(AND(C18&gt;=0,C18&lt;=4,ISNUMBER(C18)),C18,0)))))</f>
        <v>0</v>
      </c>
      <c r="F18" s="35" t="str">
        <f>IF(OR(C18="A",C18="B",C18="C",C18="D",C18="F",AND(C18&gt;=0,C18&lt;=4,ISNUMBER(C18))),IF(H18&lt;&gt;"",H18,3),"")</f>
        <v/>
      </c>
      <c r="G18" s="35" t="str">
        <f>IF(OR(C18="A",C18="B",C18="C",C18="D",C18="P",AND(C18&gt;=0,C18&lt;=4,ISNUMBER(C18))),IF(H18&lt;&gt;"",H18,3),"")</f>
        <v/>
      </c>
      <c r="H18" s="36"/>
      <c r="I18" s="133"/>
      <c r="J18" s="129"/>
      <c r="K18" s="129"/>
      <c r="L18" s="129"/>
      <c r="M18" s="37"/>
      <c r="N18" s="37"/>
      <c r="O18" s="37"/>
      <c r="P18" s="30"/>
      <c r="Q18" s="80" t="s">
        <v>61</v>
      </c>
      <c r="R18" s="101">
        <v>3343</v>
      </c>
      <c r="S18" s="117"/>
      <c r="T18" s="35">
        <f t="shared" si="30"/>
        <v>0</v>
      </c>
      <c r="U18" s="35" t="str">
        <f t="shared" si="31"/>
        <v/>
      </c>
      <c r="V18" s="35" t="str">
        <f t="shared" si="32"/>
        <v/>
      </c>
      <c r="W18" s="36"/>
      <c r="X18" s="122"/>
      <c r="Y18" s="123"/>
      <c r="Z18" s="30"/>
      <c r="AA18" s="80" t="s">
        <v>53</v>
      </c>
      <c r="AB18" s="118"/>
      <c r="AC18" s="119"/>
      <c r="AD18" s="35">
        <f t="shared" si="33"/>
        <v>0</v>
      </c>
      <c r="AE18" s="35" t="str">
        <f t="shared" si="34"/>
        <v/>
      </c>
      <c r="AF18" s="35" t="str">
        <f t="shared" si="35"/>
        <v/>
      </c>
      <c r="AG18" s="36"/>
      <c r="AH18" s="122"/>
      <c r="AI18" s="123"/>
    </row>
    <row r="19" spans="1:35" ht="12.75" customHeight="1" x14ac:dyDescent="0.15">
      <c r="A19" s="111" t="s">
        <v>66</v>
      </c>
      <c r="B19" s="118"/>
      <c r="C19" s="127"/>
      <c r="D19" s="128"/>
      <c r="E19" s="35">
        <f t="shared" ref="E19" si="36">IF(H19&lt;&gt;"",H19,3)*IF(C19="A",4,IF(C19="B",3,IF(C19="C",2,IF(C19="D",1,IF(AND(C19&gt;=0,C19&lt;=4,ISNUMBER(C19)),C19,0)))))</f>
        <v>0</v>
      </c>
      <c r="F19" s="35" t="str">
        <f t="shared" ref="F19" si="37">IF(OR(C19="A",C19="B",C19="C",C19="D",C19="F",AND(C19&gt;=0,C19&lt;=4,ISNUMBER(C19))),IF(H19&lt;&gt;"",H19,3),"")</f>
        <v/>
      </c>
      <c r="G19" s="35" t="str">
        <f t="shared" ref="G19" si="38">IF(OR(C19="A",C19="B",C19="C",C19="D",C19="P",AND(C19&gt;=0,C19&lt;=4,ISNUMBER(C19))),IF(H19&lt;&gt;"",H19,3),"")</f>
        <v/>
      </c>
      <c r="H19" s="36"/>
      <c r="I19" s="133"/>
      <c r="J19" s="129"/>
      <c r="K19" s="129"/>
      <c r="L19" s="129"/>
      <c r="M19" s="37"/>
      <c r="N19" s="37"/>
      <c r="O19" s="37"/>
      <c r="P19" s="30"/>
      <c r="Q19" s="80"/>
      <c r="R19" s="115"/>
      <c r="S19" s="117"/>
      <c r="T19" s="35"/>
      <c r="U19" s="35"/>
      <c r="V19" s="35"/>
      <c r="W19" s="36"/>
      <c r="X19" s="116"/>
      <c r="Y19" s="53"/>
      <c r="Z19" s="30"/>
      <c r="AA19" s="80" t="s">
        <v>53</v>
      </c>
      <c r="AB19" s="118"/>
      <c r="AC19" s="119"/>
      <c r="AD19" s="35">
        <f t="shared" si="33"/>
        <v>0</v>
      </c>
      <c r="AE19" s="35" t="str">
        <f t="shared" si="34"/>
        <v/>
      </c>
      <c r="AF19" s="35" t="str">
        <f t="shared" si="35"/>
        <v/>
      </c>
      <c r="AG19" s="36"/>
      <c r="AH19" s="122"/>
      <c r="AI19" s="123"/>
    </row>
    <row r="20" spans="1:35" x14ac:dyDescent="0.15">
      <c r="A20" s="111" t="s">
        <v>66</v>
      </c>
      <c r="B20" s="118"/>
      <c r="C20" s="127"/>
      <c r="D20" s="128"/>
      <c r="E20" s="35">
        <f t="shared" si="0"/>
        <v>0</v>
      </c>
      <c r="F20" s="35" t="str">
        <f t="shared" si="1"/>
        <v/>
      </c>
      <c r="G20" s="35" t="str">
        <f t="shared" si="2"/>
        <v/>
      </c>
      <c r="H20" s="36"/>
      <c r="I20" s="129"/>
      <c r="J20" s="129"/>
      <c r="K20" s="129"/>
      <c r="L20" s="129"/>
      <c r="M20" s="37"/>
      <c r="N20" s="37"/>
      <c r="O20" s="37"/>
      <c r="P20" s="30"/>
      <c r="Q20" s="150"/>
      <c r="R20" s="150"/>
      <c r="S20" s="150"/>
      <c r="T20" s="150"/>
      <c r="U20" s="150"/>
      <c r="V20" s="150"/>
      <c r="W20" s="150"/>
      <c r="X20" s="29" t="s">
        <v>37</v>
      </c>
      <c r="Y20" s="34"/>
      <c r="Z20" s="30"/>
      <c r="AA20" s="80" t="s">
        <v>53</v>
      </c>
      <c r="AB20" s="118"/>
      <c r="AC20" s="120"/>
      <c r="AD20" s="35">
        <f>IF(AG20&lt;&gt;"",AG20,3)*IF(AC20="A",4,IF(AC20="B",3,IF(AC20="C",2,IF(AC20="D",1,IF(AND(AC20&gt;=0,AC20&lt;=4,ISNUMBER(AC20)),AC20,0)))))</f>
        <v>0</v>
      </c>
      <c r="AE20" s="35" t="str">
        <f>IF(OR(AC20="A",AC20="B",AC20="C",AC20="D",AC20="F",AND(AC20&gt;=0,AC20&lt;=4,ISNUMBER(AC20))),IF(AG20&lt;&gt;"",AG20,3),"")</f>
        <v/>
      </c>
      <c r="AF20" s="35" t="str">
        <f>IF(OR(AC20="A",AC20="B",AC20="C",AC20="D",AC20="P",AND(AC20&gt;=0,AC20&lt;=4,ISNUMBER(AC20))),IF(AG20&lt;&gt;"",AG20,3),"")</f>
        <v/>
      </c>
      <c r="AG20" s="36"/>
      <c r="AH20" s="122"/>
      <c r="AI20" s="123"/>
    </row>
    <row r="21" spans="1:35" x14ac:dyDescent="0.15">
      <c r="A21" s="111" t="s">
        <v>35</v>
      </c>
      <c r="B21" s="102"/>
      <c r="C21" s="127"/>
      <c r="D21" s="128"/>
      <c r="E21" s="35">
        <f t="shared" si="0"/>
        <v>0</v>
      </c>
      <c r="F21" s="35" t="str">
        <f t="shared" si="1"/>
        <v/>
      </c>
      <c r="G21" s="35" t="str">
        <f t="shared" si="2"/>
        <v/>
      </c>
      <c r="H21" s="36"/>
      <c r="I21" s="133"/>
      <c r="J21" s="129"/>
      <c r="K21" s="129"/>
      <c r="L21" s="129"/>
      <c r="M21" s="37"/>
      <c r="N21" s="37"/>
      <c r="O21" s="37"/>
      <c r="P21" s="30"/>
      <c r="Q21" s="41" t="s">
        <v>38</v>
      </c>
      <c r="R21" s="84"/>
      <c r="S21" s="34"/>
      <c r="T21" s="34"/>
      <c r="U21" s="34"/>
      <c r="V21" s="42"/>
      <c r="W21" s="34"/>
      <c r="X21" s="34"/>
      <c r="Y21" s="99"/>
      <c r="Z21" s="30"/>
      <c r="AA21" s="80" t="s">
        <v>53</v>
      </c>
      <c r="AB21" s="118"/>
      <c r="AC21" s="120"/>
      <c r="AD21" s="35">
        <f>IF(AG21&lt;&gt;"",AG21,3)*IF(AC21="A",4,IF(AC21="B",3,IF(AC21="C",2,IF(AC21="D",1,IF(AND(AC21&gt;=0,AC21&lt;=4,ISNUMBER(AC21)),AC21,0)))))</f>
        <v>0</v>
      </c>
      <c r="AE21" s="35" t="str">
        <f>IF(OR(AC21="A",AC21="B",AC21="C",AC21="D",AC21="F",AND(AC21&gt;=0,AC21&lt;=4,ISNUMBER(AC21))),IF(AG21&lt;&gt;"",AG21,3),"")</f>
        <v/>
      </c>
      <c r="AF21" s="35" t="str">
        <f>IF(OR(AC21="A",AC21="B",AC21="C",AC21="D",AC21="P",AND(AC21&gt;=0,AC21&lt;=4,ISNUMBER(AC21))),IF(AG21&lt;&gt;"",AG21,3),"")</f>
        <v/>
      </c>
      <c r="AG21" s="36"/>
      <c r="AH21" s="122"/>
      <c r="AI21" s="123"/>
    </row>
    <row r="22" spans="1:35" ht="13.5" customHeight="1" thickBot="1" x14ac:dyDescent="0.2">
      <c r="A22" s="111" t="s">
        <v>36</v>
      </c>
      <c r="B22" s="102"/>
      <c r="C22" s="127"/>
      <c r="D22" s="128"/>
      <c r="E22" s="35">
        <f t="shared" si="0"/>
        <v>0</v>
      </c>
      <c r="F22" s="35" t="str">
        <f t="shared" si="1"/>
        <v/>
      </c>
      <c r="G22" s="35" t="str">
        <f t="shared" si="2"/>
        <v/>
      </c>
      <c r="H22" s="36"/>
      <c r="I22" s="133"/>
      <c r="J22" s="129"/>
      <c r="K22" s="129"/>
      <c r="L22" s="129"/>
      <c r="M22" s="37"/>
      <c r="N22" s="37"/>
      <c r="O22" s="37"/>
      <c r="P22" s="30"/>
      <c r="Q22" s="145">
        <f>SUM(G7:G22,V7:V18,AF8:AF13,AF30:AF31,G27:G42,AF17:AF21,AF25:AF26,O27:O42)</f>
        <v>0</v>
      </c>
      <c r="R22" s="145"/>
      <c r="S22" s="34" t="s">
        <v>39</v>
      </c>
      <c r="T22" s="34"/>
      <c r="U22" s="34"/>
      <c r="V22" s="34"/>
      <c r="W22" s="34"/>
      <c r="X22" s="34"/>
      <c r="Y22" s="34"/>
      <c r="Z22" s="30"/>
      <c r="AA22" s="60"/>
      <c r="AB22" s="56"/>
      <c r="AC22" s="73"/>
      <c r="AD22" s="69"/>
      <c r="AE22" s="69"/>
      <c r="AF22" s="69"/>
      <c r="AG22" s="61"/>
      <c r="AH22" s="56"/>
      <c r="AI22" s="56"/>
    </row>
    <row r="23" spans="1:35" ht="13.5" customHeight="1" thickTop="1" thickBot="1" x14ac:dyDescent="0.2">
      <c r="A23" s="112"/>
      <c r="B23" s="74"/>
      <c r="C23" s="55"/>
      <c r="D23" s="77"/>
      <c r="E23" s="35"/>
      <c r="F23" s="35"/>
      <c r="G23" s="35"/>
      <c r="H23" s="39"/>
      <c r="I23" s="78"/>
      <c r="J23" s="79"/>
      <c r="K23" s="79"/>
      <c r="L23" s="79"/>
      <c r="M23" s="114"/>
      <c r="N23" s="114"/>
      <c r="O23" s="114"/>
      <c r="P23" s="30"/>
      <c r="Q23" s="144" t="str">
        <f>IF(SUM(F7:F22,U7:U18,AE8:AE13,AE17:AE21,AE25:AE26,AE30:AE31,F27:F42,N27:N42)=0,"N/A",ROUNDDOWN(SUM(E7:E22,T7:T18,AD8:AD13,AD17:AD21,AD25:AD26,AD30:AD31,E27:E42,M27:M42)/SUM(F7:F22,U7:U18,AE8:AE13,AE17:AE21,AE25:AE26,AE30:AE31,F27:F42,N27:N42),2))</f>
        <v>N/A</v>
      </c>
      <c r="R23" s="144"/>
      <c r="S23" s="34" t="s">
        <v>40</v>
      </c>
      <c r="T23" s="34"/>
      <c r="U23" s="34"/>
      <c r="V23" s="34"/>
      <c r="W23" s="34"/>
      <c r="X23" s="34"/>
      <c r="Y23" s="34"/>
      <c r="Z23" s="30"/>
      <c r="AA23" s="60" t="s">
        <v>83</v>
      </c>
      <c r="AB23" s="56"/>
      <c r="AC23" s="73"/>
      <c r="AD23" s="69"/>
      <c r="AE23" s="69"/>
      <c r="AF23" s="69"/>
      <c r="AG23" s="61"/>
      <c r="AH23" s="56"/>
      <c r="AI23" s="56"/>
    </row>
    <row r="24" spans="1:35" ht="13.5" customHeight="1" thickTop="1" thickBot="1" x14ac:dyDescent="0.2">
      <c r="A24" s="108"/>
      <c r="B24" s="100"/>
      <c r="C24" s="100"/>
      <c r="D24" s="100"/>
      <c r="E24" s="100"/>
      <c r="F24" s="100"/>
      <c r="G24" s="100"/>
      <c r="H24" s="100"/>
      <c r="I24" s="24"/>
      <c r="J24" s="100"/>
      <c r="K24" s="100"/>
      <c r="L24" s="100"/>
      <c r="M24" s="37"/>
      <c r="N24" s="37"/>
      <c r="O24" s="37"/>
      <c r="P24" s="30"/>
      <c r="Q24" s="141">
        <f>SUMIF(B7:B22,"&gt;2999",G7:G22)+SUMIF(B27:B42,"&gt;2999",G27:G42)+SUMIF(J27:J42,"&gt;2999",O27:O42)+SUMIF(R7:R18,"&gt;2999",V7:V18)+SUMIF(AB8:AB13,"&gt;2999",AF8:AF13)+SUMIF(AB17:AB21,"&gt;2999",AF17:AF21)+SUMIF(AB25:AB26,"&gt;2999",AF25:AF26)+SUMIF(AB30:AB31,"&gt;2999",AF30:AF31)</f>
        <v>0</v>
      </c>
      <c r="R24" s="141"/>
      <c r="S24" s="60" t="s">
        <v>69</v>
      </c>
      <c r="T24" s="34"/>
      <c r="U24" s="34"/>
      <c r="V24" s="34"/>
      <c r="W24" s="34"/>
      <c r="X24" s="34"/>
      <c r="Y24" s="34"/>
      <c r="Z24" s="30"/>
      <c r="AA24" s="60"/>
      <c r="AB24" s="56"/>
      <c r="AC24" s="73"/>
      <c r="AD24" s="69"/>
      <c r="AE24" s="69"/>
      <c r="AF24" s="69"/>
      <c r="AG24" s="61"/>
      <c r="AH24" s="56"/>
      <c r="AI24" s="56"/>
    </row>
    <row r="25" spans="1:35" ht="13.5" customHeight="1" thickTop="1" thickBot="1" x14ac:dyDescent="0.2">
      <c r="A25" s="108" t="s">
        <v>42</v>
      </c>
      <c r="B25" s="24"/>
      <c r="C25" s="34"/>
      <c r="D25" s="34"/>
      <c r="E25" s="37"/>
      <c r="F25" s="37"/>
      <c r="G25" s="37"/>
      <c r="H25" s="37"/>
      <c r="I25" s="88" t="s">
        <v>75</v>
      </c>
      <c r="J25" s="54"/>
      <c r="K25" s="54"/>
      <c r="L25" s="54"/>
      <c r="M25" s="37"/>
      <c r="N25" s="37"/>
      <c r="O25" s="34"/>
      <c r="P25" s="30"/>
      <c r="Q25" s="141">
        <f>SUMIF(B7:B22,"&gt;2999",F7:F22)+SUMIF(B27:B42,"&gt;2999",F27:F42)+SUMIF(J27:J42,"&gt;2999",N27:N42)+SUMIF(R7:R18,"&gt;2999",U7:U18)+SUMIF(AB8:AB13,"&gt;2999",AE8:AE13)+SUMIF(AB17:AB21,"2999",AE17:AE21)+SUMIF(AB25:AB26,"&gt;2999",AE25:AE26)+SUMIF(AB30:AB31,"&gt;2999",AE30:AE31)</f>
        <v>0</v>
      </c>
      <c r="R25" s="141"/>
      <c r="S25" s="60" t="s">
        <v>70</v>
      </c>
      <c r="T25" s="34"/>
      <c r="U25" s="34"/>
      <c r="V25" s="34"/>
      <c r="W25" s="34"/>
      <c r="X25" s="34"/>
      <c r="Y25" s="34"/>
      <c r="Z25" s="34"/>
      <c r="AA25" s="83"/>
      <c r="AB25" s="118"/>
      <c r="AC25" s="119"/>
      <c r="AD25" s="35">
        <f t="shared" ref="AD25:AD26" si="39">IF(AG25&lt;&gt;"",AG25,3)*IF(AC25="A",4,IF(AC25="B",3,IF(AC25="C",2,IF(AC25="D",1,IF(AND(AC25&gt;=0,AC25&lt;=4,ISNUMBER(AC25)),AC25,0)))))</f>
        <v>0</v>
      </c>
      <c r="AE25" s="35" t="str">
        <f t="shared" ref="AE25:AE26" si="40">IF(OR(AC25="A",AC25="B",AC25="C",AC25="D",AC25="F",AND(AC25&gt;=0,AC25&lt;=4,ISNUMBER(AC25))),IF(AG25&lt;&gt;"",AG25,3),"")</f>
        <v/>
      </c>
      <c r="AF25" s="35" t="str">
        <f t="shared" ref="AF25:AF26" si="41">IF(OR(AC25="A",AC25="B",AC25="C",AC25="D",AC25="P",AND(AC25&gt;=0,AC25&lt;=4,ISNUMBER(AC25))),IF(AG25&lt;&gt;"",AG25,3),"")</f>
        <v/>
      </c>
      <c r="AG25" s="36"/>
      <c r="AH25" s="130"/>
      <c r="AI25" s="135"/>
    </row>
    <row r="26" spans="1:35" ht="13.5" customHeight="1" thickBot="1" x14ac:dyDescent="0.2">
      <c r="A26" s="113" t="s">
        <v>20</v>
      </c>
      <c r="B26" s="37"/>
      <c r="C26" s="37" t="s">
        <v>44</v>
      </c>
      <c r="D26" s="17" t="s">
        <v>45</v>
      </c>
      <c r="E26" s="33" t="s">
        <v>22</v>
      </c>
      <c r="F26" s="33" t="s">
        <v>23</v>
      </c>
      <c r="G26" s="33" t="s">
        <v>24</v>
      </c>
      <c r="H26" s="37"/>
      <c r="I26" s="37" t="s">
        <v>20</v>
      </c>
      <c r="J26" s="37"/>
      <c r="K26" s="37" t="s">
        <v>44</v>
      </c>
      <c r="L26" s="44" t="s">
        <v>45</v>
      </c>
      <c r="M26" s="33" t="s">
        <v>22</v>
      </c>
      <c r="N26" s="33" t="s">
        <v>23</v>
      </c>
      <c r="O26" s="33" t="s">
        <v>24</v>
      </c>
      <c r="P26" s="30"/>
      <c r="Q26" s="142">
        <f>SUMIF(B7:B22,"&gt;2999",E7:E22)+SUMIF(B27:B42,"&gt;2999",E27:E42)+SUMIF(J27:J42,"&gt;2999",M27:M42)+SUMIF(R7:R18,"&gt;2999",T7:T18)+SUMIF(AB8:AB13,"&gt;2999",AD8:AD13)+SUMIF(AB17:AB21,"&gt;2999",AD17:AD21)+SUMIF(AB25:AB26,"&gt;2999",AD25:AD26)+SUMIF(AB30:AB31,"&gt;2999",AD30:AD31)</f>
        <v>0</v>
      </c>
      <c r="R26" s="142"/>
      <c r="S26" s="29" t="s">
        <v>41</v>
      </c>
      <c r="T26" s="34"/>
      <c r="U26" s="34"/>
      <c r="V26" s="34"/>
      <c r="W26" s="34"/>
      <c r="X26" s="34"/>
      <c r="Y26" s="34"/>
      <c r="Z26" s="30"/>
      <c r="AA26" s="83"/>
      <c r="AB26" s="118"/>
      <c r="AC26" s="119"/>
      <c r="AD26" s="35">
        <f t="shared" si="39"/>
        <v>0</v>
      </c>
      <c r="AE26" s="35" t="str">
        <f t="shared" si="40"/>
        <v/>
      </c>
      <c r="AF26" s="35" t="str">
        <f t="shared" si="41"/>
        <v/>
      </c>
      <c r="AG26" s="36"/>
      <c r="AH26" s="122"/>
      <c r="AI26" s="123"/>
    </row>
    <row r="27" spans="1:35" ht="13.5" customHeight="1" thickBot="1" x14ac:dyDescent="0.2">
      <c r="A27" s="62"/>
      <c r="B27" s="45"/>
      <c r="C27" s="59"/>
      <c r="D27" s="46"/>
      <c r="E27" s="47">
        <f t="shared" ref="E27" si="42">D27*IF(OR(C27="A",C27="RA"),4,IF(OR(C27="B",C27="RB"),3,IF(OR(C27="C",C27="RC"),2,IF(OR(C27="D",C27="RD"),1,IF(AND(C27&gt;=0,C27&lt;=4,ISNUMBER(C27)),C27,0)))))</f>
        <v>0</v>
      </c>
      <c r="F27" s="48" t="str">
        <f t="shared" ref="F27" si="43">IF(OR(C27="",D27=""),"",IF(OR(C27="A",C27="B",C27="C",C27="D",C27="F",C27="RA",C27="RB",C27="RC",C27="RD",C27="RF",AND(C27&gt;=0,C27&lt;=4,ISNUMBER(C27))),D27,""))</f>
        <v/>
      </c>
      <c r="G27" s="49" t="str">
        <f t="shared" ref="G27" si="44">IF(OR(C27="",D27=""),"",IF(OR(C27="A",C27="B",C27="C",C27="D",C27="P",AND(C27&gt;=0,C27&lt;=4,ISNUMBER(C27))),D27,""))</f>
        <v/>
      </c>
      <c r="H27" s="50"/>
      <c r="I27" s="62"/>
      <c r="J27" s="45"/>
      <c r="K27" s="59"/>
      <c r="L27" s="46"/>
      <c r="M27" s="26">
        <f t="shared" ref="M27:M42" si="45">L27*IF(OR(K27="A",K27="RA"),4,IF(OR(K27="B",K27="RB"),3,IF(OR(K27="C",K27="RC"),2,IF(OR(K27="D",K27="RD"),1,IF(AND(K27&gt;=0,K27=4,ISNUMBER(K27)),K27,0)))))</f>
        <v>0</v>
      </c>
      <c r="N27" s="26" t="str">
        <f t="shared" ref="N27:N42" si="46">IF(OR(K27="",L27=""),"",IF(OR(K27="A",K27="B",K27="C",K27="D",K27="F",K27="RA",K27="RB",K27="RC",K27="RD",K27="RF",AND(K27&gt;=0,K27&lt;=4,ISNUMBER(K27))),L27,""))</f>
        <v/>
      </c>
      <c r="O27" s="26" t="str">
        <f t="shared" ref="O27:O42" si="47">IF(OR(K27="",L27=""),"",IF(OR(K27="A",K27="B",K27="C",K27="D",K27="P",AND(K27&gt;=0,K27&lt;=4,ISNUMBER(K27))),L27,""))</f>
        <v/>
      </c>
      <c r="P27" s="30"/>
      <c r="Q27" s="143" t="str">
        <f>IF(SUM(Q26)=0,"N/A",Q26/Q25)</f>
        <v>N/A</v>
      </c>
      <c r="R27" s="143"/>
      <c r="S27" s="34" t="s">
        <v>43</v>
      </c>
      <c r="T27" s="34"/>
      <c r="U27" s="34"/>
      <c r="V27" s="34"/>
      <c r="W27" s="34"/>
      <c r="X27" s="34"/>
      <c r="Y27" s="34"/>
      <c r="Z27" s="30"/>
      <c r="AA27" s="60"/>
      <c r="AB27" s="56"/>
      <c r="AC27" s="73"/>
      <c r="AD27" s="35"/>
      <c r="AE27" s="35"/>
      <c r="AF27" s="35"/>
      <c r="AG27" s="61"/>
      <c r="AH27" s="56"/>
      <c r="AI27" s="56"/>
    </row>
    <row r="28" spans="1:35" ht="13.5" customHeight="1" thickTop="1" thickBot="1" x14ac:dyDescent="0.2">
      <c r="A28" s="62"/>
      <c r="B28" s="45"/>
      <c r="C28" s="59"/>
      <c r="D28" s="46"/>
      <c r="E28" s="47">
        <f t="shared" ref="E28:E42" si="48">D28*IF(OR(C28="A",C28="RA"),4,IF(OR(C28="B",C28="RB"),3,IF(OR(C28="C",C28="RC"),2,IF(OR(C28="D",C28="RD"),1,IF(AND(C28&gt;=0,C28&lt;=4,ISNUMBER(C28)),C28,0)))))</f>
        <v>0</v>
      </c>
      <c r="F28" s="48" t="str">
        <f t="shared" ref="F28:F42" si="49">IF(OR(C28="",D28=""),"",IF(OR(C28="A",C28="B",C28="C",C28="D",C28="F",C28="RA",C28="RB",C28="RC",C28="RD",C28="RF",AND(C28&gt;=0,C28&lt;=4,ISNUMBER(C28))),D28,""))</f>
        <v/>
      </c>
      <c r="G28" s="49" t="str">
        <f t="shared" ref="G28:G42" si="50">IF(OR(C28="",D28=""),"",IF(OR(C28="A",C28="B",C28="C",C28="D",C28="P",AND(C28&gt;=0,C28&lt;=4,ISNUMBER(C28))),D28,""))</f>
        <v/>
      </c>
      <c r="H28" s="50"/>
      <c r="I28" s="62"/>
      <c r="J28" s="45"/>
      <c r="K28" s="59"/>
      <c r="L28" s="46"/>
      <c r="M28" s="26">
        <f t="shared" si="45"/>
        <v>0</v>
      </c>
      <c r="N28" s="26" t="str">
        <f t="shared" si="46"/>
        <v/>
      </c>
      <c r="O28" s="26" t="str">
        <f t="shared" si="47"/>
        <v/>
      </c>
      <c r="P28" s="30"/>
      <c r="Q28" s="141">
        <f>SUM(AE8:AE13,AE17:AE21,AE25:AE26,AE30:AE31)</f>
        <v>0</v>
      </c>
      <c r="R28" s="141"/>
      <c r="S28" s="51" t="s">
        <v>62</v>
      </c>
      <c r="T28" s="81"/>
      <c r="U28" s="81"/>
      <c r="V28" s="81"/>
      <c r="W28" s="81"/>
      <c r="X28" s="81"/>
      <c r="Y28" s="81"/>
      <c r="Z28" s="30"/>
      <c r="AA28" s="60" t="s">
        <v>84</v>
      </c>
      <c r="AB28" s="56"/>
      <c r="AC28" s="73"/>
      <c r="AD28" s="69"/>
      <c r="AE28" s="69"/>
      <c r="AF28" s="69"/>
      <c r="AG28" s="61"/>
      <c r="AH28" s="56"/>
      <c r="AI28" s="56"/>
    </row>
    <row r="29" spans="1:35" ht="13.5" customHeight="1" thickBot="1" x14ac:dyDescent="0.2">
      <c r="A29" s="62"/>
      <c r="B29" s="45"/>
      <c r="C29" s="59"/>
      <c r="D29" s="46"/>
      <c r="E29" s="47">
        <f t="shared" si="48"/>
        <v>0</v>
      </c>
      <c r="F29" s="48" t="str">
        <f t="shared" si="49"/>
        <v/>
      </c>
      <c r="G29" s="49" t="str">
        <f t="shared" si="50"/>
        <v/>
      </c>
      <c r="H29" s="50"/>
      <c r="I29" s="62"/>
      <c r="J29" s="45"/>
      <c r="K29" s="59"/>
      <c r="L29" s="46"/>
      <c r="M29" s="26">
        <f t="shared" si="45"/>
        <v>0</v>
      </c>
      <c r="N29" s="26" t="str">
        <f t="shared" si="46"/>
        <v/>
      </c>
      <c r="O29" s="26" t="str">
        <f t="shared" si="47"/>
        <v/>
      </c>
      <c r="P29" s="30"/>
      <c r="Q29" s="142">
        <f>SUM(AD8:AD13,AD17:AD21,AD25:AD26,AD30:AD31)</f>
        <v>0</v>
      </c>
      <c r="R29" s="142"/>
      <c r="S29" s="51" t="s">
        <v>63</v>
      </c>
      <c r="T29" s="81"/>
      <c r="U29" s="81"/>
      <c r="V29" s="81"/>
      <c r="W29" s="81"/>
      <c r="X29" s="81"/>
      <c r="Y29" s="81"/>
      <c r="Z29" s="30"/>
      <c r="AA29" s="60"/>
      <c r="AB29" s="56"/>
      <c r="AC29" s="73"/>
      <c r="AD29" s="69"/>
      <c r="AE29" s="69"/>
      <c r="AF29" s="69"/>
      <c r="AG29" s="61"/>
      <c r="AH29" s="56"/>
      <c r="AI29" s="56"/>
    </row>
    <row r="30" spans="1:35" ht="13.5" customHeight="1" thickBot="1" x14ac:dyDescent="0.2">
      <c r="A30" s="62"/>
      <c r="B30" s="45"/>
      <c r="C30" s="59"/>
      <c r="D30" s="46"/>
      <c r="E30" s="47">
        <f t="shared" si="48"/>
        <v>0</v>
      </c>
      <c r="F30" s="48" t="str">
        <f t="shared" si="49"/>
        <v/>
      </c>
      <c r="G30" s="49" t="str">
        <f t="shared" si="50"/>
        <v/>
      </c>
      <c r="H30" s="50"/>
      <c r="I30" s="62"/>
      <c r="J30" s="45"/>
      <c r="K30" s="59"/>
      <c r="L30" s="46"/>
      <c r="M30" s="26">
        <f t="shared" si="45"/>
        <v>0</v>
      </c>
      <c r="N30" s="26" t="str">
        <f t="shared" si="46"/>
        <v/>
      </c>
      <c r="O30" s="26" t="str">
        <f t="shared" si="47"/>
        <v/>
      </c>
      <c r="P30" s="30"/>
      <c r="Q30" s="143" t="str">
        <f>IF(SUM(Q29)=0,"N/A",Q29/Q28)</f>
        <v>N/A</v>
      </c>
      <c r="R30" s="143"/>
      <c r="S30" s="51" t="s">
        <v>64</v>
      </c>
      <c r="T30" s="81"/>
      <c r="U30" s="81"/>
      <c r="V30" s="81"/>
      <c r="W30" s="81"/>
      <c r="X30" s="81"/>
      <c r="Y30" s="81"/>
      <c r="Z30" s="30"/>
      <c r="AA30" s="83"/>
      <c r="AB30" s="118"/>
      <c r="AC30" s="119"/>
      <c r="AD30" s="35">
        <f t="shared" ref="AD30" si="51">IF(AG30&lt;&gt;"",AG30,3)*IF(AC30="A",4,IF(AC30="B",3,IF(AC30="C",2,IF(AC30="D",1,IF(AND(AC30&gt;=0,AC30&lt;=4,ISNUMBER(AC30)),AC30,0)))))</f>
        <v>0</v>
      </c>
      <c r="AE30" s="35" t="str">
        <f t="shared" ref="AE30" si="52">IF(OR(AC30="A",AC30="B",AC30="C",AC30="D",AC30="F",AND(AC30&gt;=0,AC30&lt;=4,ISNUMBER(AC30))),IF(AG30&lt;&gt;"",AG30,3),"")</f>
        <v/>
      </c>
      <c r="AF30" s="35" t="str">
        <f t="shared" ref="AF30" si="53">IF(OR(AC30="A",AC30="B",AC30="C",AC30="D",AC30="P",AND(AC30&gt;=0,AC30&lt;=4,ISNUMBER(AC30))),IF(AG30&lt;&gt;"",AG30,3),"")</f>
        <v/>
      </c>
      <c r="AG30" s="36"/>
      <c r="AH30" s="133"/>
      <c r="AI30" s="133"/>
    </row>
    <row r="31" spans="1:35" ht="13.5" customHeight="1" thickTop="1" thickBot="1" x14ac:dyDescent="0.2">
      <c r="A31" s="62"/>
      <c r="B31" s="45"/>
      <c r="C31" s="59"/>
      <c r="D31" s="46"/>
      <c r="E31" s="47">
        <f t="shared" si="48"/>
        <v>0</v>
      </c>
      <c r="F31" s="48" t="str">
        <f t="shared" si="49"/>
        <v/>
      </c>
      <c r="G31" s="49" t="str">
        <f t="shared" si="50"/>
        <v/>
      </c>
      <c r="H31" s="50"/>
      <c r="I31" s="62"/>
      <c r="J31" s="45"/>
      <c r="K31" s="59"/>
      <c r="L31" s="46"/>
      <c r="M31" s="26">
        <f t="shared" si="45"/>
        <v>0</v>
      </c>
      <c r="N31" s="26" t="str">
        <f t="shared" si="46"/>
        <v/>
      </c>
      <c r="O31" s="26" t="str">
        <f t="shared" si="47"/>
        <v/>
      </c>
      <c r="P31" s="30"/>
      <c r="Q31" s="139"/>
      <c r="R31" s="140"/>
      <c r="S31" s="29" t="s">
        <v>46</v>
      </c>
      <c r="T31" s="34"/>
      <c r="U31" s="34"/>
      <c r="V31" s="34"/>
      <c r="W31" s="34"/>
      <c r="X31" s="34"/>
      <c r="Y31" s="34"/>
      <c r="Z31" s="30"/>
      <c r="AA31" s="83"/>
      <c r="AB31" s="118"/>
      <c r="AC31" s="119"/>
      <c r="AD31" s="35">
        <f t="shared" ref="AD31" si="54">IF(AG31&lt;&gt;"",AG31,3)*IF(AC31="A",4,IF(AC31="B",3,IF(AC31="C",2,IF(AC31="D",1,IF(AND(AC31&gt;=0,AC31&lt;=4,ISNUMBER(AC31)),AC31,0)))))</f>
        <v>0</v>
      </c>
      <c r="AE31" s="35" t="str">
        <f t="shared" ref="AE31" si="55">IF(OR(AC31="A",AC31="B",AC31="C",AC31="D",AC31="F",AND(AC31&gt;=0,AC31&lt;=4,ISNUMBER(AC31))),IF(AG31&lt;&gt;"",AG31,3),"")</f>
        <v/>
      </c>
      <c r="AF31" s="35" t="str">
        <f t="shared" ref="AF31" si="56">IF(OR(AC31="A",AC31="B",AC31="C",AC31="D",AC31="P",AND(AC31&gt;=0,AC31&lt;=4,ISNUMBER(AC31))),IF(AG31&lt;&gt;"",AG31,3),"")</f>
        <v/>
      </c>
      <c r="AG31" s="36"/>
      <c r="AH31" s="133"/>
      <c r="AI31" s="133"/>
    </row>
    <row r="32" spans="1:35" ht="17.25" customHeight="1" thickTop="1" thickBot="1" x14ac:dyDescent="0.25">
      <c r="A32" s="62"/>
      <c r="B32" s="45"/>
      <c r="C32" s="59"/>
      <c r="D32" s="46"/>
      <c r="E32" s="47">
        <f t="shared" si="48"/>
        <v>0</v>
      </c>
      <c r="F32" s="48" t="str">
        <f t="shared" si="49"/>
        <v/>
      </c>
      <c r="G32" s="49" t="str">
        <f t="shared" si="50"/>
        <v/>
      </c>
      <c r="H32" s="50"/>
      <c r="I32" s="62"/>
      <c r="J32" s="45"/>
      <c r="K32" s="59"/>
      <c r="L32" s="46"/>
      <c r="M32" s="26">
        <f t="shared" si="45"/>
        <v>0</v>
      </c>
      <c r="N32" s="26" t="str">
        <f t="shared" si="46"/>
        <v/>
      </c>
      <c r="O32" s="26" t="str">
        <f t="shared" si="47"/>
        <v/>
      </c>
      <c r="P32" s="30"/>
      <c r="Q32" s="148">
        <v>120</v>
      </c>
      <c r="R32" s="148"/>
      <c r="S32" s="34" t="s">
        <v>47</v>
      </c>
      <c r="T32" s="34"/>
      <c r="U32" s="34"/>
      <c r="V32" s="34"/>
      <c r="W32" s="34"/>
      <c r="X32" s="34"/>
      <c r="Y32" s="34"/>
      <c r="Z32" s="30"/>
      <c r="AA32" s="83"/>
      <c r="AB32" s="83"/>
      <c r="AC32" s="55"/>
      <c r="AD32" s="35"/>
      <c r="AE32" s="35"/>
      <c r="AF32" s="35"/>
      <c r="AG32" s="36"/>
      <c r="AH32" s="149"/>
      <c r="AI32" s="149"/>
    </row>
    <row r="33" spans="1:35" ht="14" thickBot="1" x14ac:dyDescent="0.2">
      <c r="A33" s="62"/>
      <c r="B33" s="45"/>
      <c r="C33" s="59"/>
      <c r="D33" s="46"/>
      <c r="E33" s="47">
        <f t="shared" si="48"/>
        <v>0</v>
      </c>
      <c r="F33" s="48" t="str">
        <f t="shared" si="49"/>
        <v/>
      </c>
      <c r="G33" s="49" t="str">
        <f t="shared" si="50"/>
        <v/>
      </c>
      <c r="H33" s="50"/>
      <c r="I33" s="62"/>
      <c r="J33" s="45"/>
      <c r="K33" s="59"/>
      <c r="L33" s="46"/>
      <c r="M33" s="26">
        <f t="shared" si="45"/>
        <v>0</v>
      </c>
      <c r="N33" s="26" t="str">
        <f t="shared" si="46"/>
        <v/>
      </c>
      <c r="O33" s="26" t="str">
        <f t="shared" si="47"/>
        <v/>
      </c>
      <c r="P33" s="30"/>
      <c r="Q33" s="104" t="s">
        <v>48</v>
      </c>
      <c r="R33" s="37"/>
      <c r="S33" s="37"/>
      <c r="T33" s="37"/>
      <c r="U33" s="37"/>
      <c r="V33" s="37"/>
      <c r="W33" s="37"/>
      <c r="X33" s="37"/>
      <c r="Y33" s="37"/>
      <c r="Z33" s="30"/>
      <c r="AA33" s="58"/>
      <c r="AB33" s="53"/>
      <c r="AC33" s="52"/>
      <c r="AD33" s="35"/>
      <c r="AE33" s="35"/>
      <c r="AF33" s="35"/>
      <c r="AG33" s="36"/>
      <c r="AH33" s="53"/>
      <c r="AI33" s="53"/>
    </row>
    <row r="34" spans="1:35" ht="14" thickBot="1" x14ac:dyDescent="0.2">
      <c r="A34" s="62"/>
      <c r="B34" s="45"/>
      <c r="C34" s="59"/>
      <c r="D34" s="46"/>
      <c r="E34" s="47">
        <f t="shared" si="48"/>
        <v>0</v>
      </c>
      <c r="F34" s="48" t="str">
        <f t="shared" si="49"/>
        <v/>
      </c>
      <c r="G34" s="49" t="str">
        <f t="shared" si="50"/>
        <v/>
      </c>
      <c r="H34" s="50"/>
      <c r="I34" s="62"/>
      <c r="J34" s="45"/>
      <c r="K34" s="59"/>
      <c r="L34" s="46"/>
      <c r="M34" s="26">
        <f t="shared" si="45"/>
        <v>0</v>
      </c>
      <c r="N34" s="26" t="str">
        <f t="shared" si="46"/>
        <v/>
      </c>
      <c r="O34" s="26" t="str">
        <f t="shared" si="47"/>
        <v/>
      </c>
      <c r="P34" s="30"/>
      <c r="Q34" s="37"/>
      <c r="R34" s="37"/>
      <c r="S34" s="37"/>
      <c r="T34" s="37"/>
      <c r="U34" s="37"/>
      <c r="V34" s="37"/>
      <c r="W34" s="37"/>
      <c r="X34" s="37"/>
      <c r="Y34" s="37"/>
      <c r="Z34" s="30"/>
      <c r="AA34" s="70"/>
      <c r="AB34" s="26"/>
      <c r="AC34" s="44"/>
      <c r="AD34" s="35"/>
      <c r="AE34" s="35"/>
      <c r="AF34" s="35"/>
      <c r="AG34" s="27"/>
      <c r="AH34" s="146"/>
      <c r="AI34" s="146"/>
    </row>
    <row r="35" spans="1:35" ht="14" thickBot="1" x14ac:dyDescent="0.2">
      <c r="A35" s="62"/>
      <c r="B35" s="45"/>
      <c r="C35" s="59"/>
      <c r="D35" s="46"/>
      <c r="E35" s="47">
        <f t="shared" si="48"/>
        <v>0</v>
      </c>
      <c r="F35" s="48" t="str">
        <f t="shared" si="49"/>
        <v/>
      </c>
      <c r="G35" s="49" t="str">
        <f t="shared" si="50"/>
        <v/>
      </c>
      <c r="H35" s="50"/>
      <c r="I35" s="62"/>
      <c r="J35" s="45"/>
      <c r="K35" s="59"/>
      <c r="L35" s="46"/>
      <c r="M35" s="26">
        <f t="shared" si="45"/>
        <v>0</v>
      </c>
      <c r="N35" s="26" t="str">
        <f t="shared" si="46"/>
        <v/>
      </c>
      <c r="O35" s="26" t="str">
        <f t="shared" si="47"/>
        <v/>
      </c>
      <c r="P35" s="30"/>
      <c r="Q35" s="37"/>
      <c r="R35" s="37"/>
      <c r="S35" s="37"/>
      <c r="T35" s="37"/>
      <c r="U35" s="37"/>
      <c r="V35" s="37"/>
      <c r="W35" s="37"/>
      <c r="X35" s="37"/>
      <c r="Y35" s="37"/>
      <c r="Z35" s="30"/>
      <c r="AA35" s="26"/>
      <c r="AB35" s="76"/>
      <c r="AC35" s="44"/>
      <c r="AD35" s="26"/>
      <c r="AE35" s="26"/>
      <c r="AF35" s="26"/>
      <c r="AG35" s="27"/>
      <c r="AH35" s="146"/>
      <c r="AI35" s="146"/>
    </row>
    <row r="36" spans="1:35" ht="14" thickBot="1" x14ac:dyDescent="0.2">
      <c r="A36" s="62"/>
      <c r="B36" s="45"/>
      <c r="C36" s="59"/>
      <c r="D36" s="46"/>
      <c r="E36" s="47">
        <f t="shared" si="48"/>
        <v>0</v>
      </c>
      <c r="F36" s="48" t="str">
        <f t="shared" si="49"/>
        <v/>
      </c>
      <c r="G36" s="49" t="str">
        <f t="shared" si="50"/>
        <v/>
      </c>
      <c r="H36" s="50"/>
      <c r="I36" s="62"/>
      <c r="J36" s="45"/>
      <c r="K36" s="59"/>
      <c r="L36" s="46"/>
      <c r="M36" s="26">
        <f t="shared" si="45"/>
        <v>0</v>
      </c>
      <c r="N36" s="26" t="str">
        <f t="shared" si="46"/>
        <v/>
      </c>
      <c r="O36" s="26" t="str">
        <f t="shared" si="47"/>
        <v/>
      </c>
      <c r="P36" s="30"/>
      <c r="Q36" s="37"/>
      <c r="R36" s="37"/>
      <c r="S36" s="37"/>
      <c r="T36" s="37"/>
      <c r="U36" s="37"/>
      <c r="V36" s="37"/>
      <c r="W36" s="37"/>
      <c r="X36" s="37"/>
      <c r="Y36" s="37"/>
      <c r="Z36" s="30"/>
      <c r="AA36" s="26"/>
      <c r="AB36" s="26"/>
      <c r="AC36" s="44"/>
      <c r="AD36" s="26"/>
      <c r="AE36" s="26"/>
      <c r="AF36" s="26"/>
      <c r="AG36" s="27"/>
      <c r="AH36" s="146"/>
      <c r="AI36" s="146"/>
    </row>
    <row r="37" spans="1:35" ht="14" thickBot="1" x14ac:dyDescent="0.2">
      <c r="A37" s="62"/>
      <c r="B37" s="45"/>
      <c r="C37" s="59"/>
      <c r="D37" s="46"/>
      <c r="E37" s="47">
        <f t="shared" si="48"/>
        <v>0</v>
      </c>
      <c r="F37" s="48" t="str">
        <f t="shared" si="49"/>
        <v/>
      </c>
      <c r="G37" s="49" t="str">
        <f t="shared" si="50"/>
        <v/>
      </c>
      <c r="H37" s="50"/>
      <c r="I37" s="62"/>
      <c r="J37" s="45"/>
      <c r="K37" s="59"/>
      <c r="L37" s="46"/>
      <c r="M37" s="26">
        <f t="shared" si="45"/>
        <v>0</v>
      </c>
      <c r="N37" s="26" t="str">
        <f t="shared" si="46"/>
        <v/>
      </c>
      <c r="O37" s="26" t="str">
        <f t="shared" si="47"/>
        <v/>
      </c>
      <c r="P37" s="30"/>
      <c r="Q37" s="37"/>
      <c r="R37" s="37"/>
      <c r="S37" s="37"/>
      <c r="T37" s="37"/>
      <c r="U37" s="37"/>
      <c r="V37" s="37"/>
      <c r="W37" s="37"/>
      <c r="X37" s="37"/>
      <c r="Y37" s="37"/>
      <c r="Z37" s="30"/>
      <c r="AA37" s="26"/>
      <c r="AB37" s="44"/>
      <c r="AC37" s="44"/>
      <c r="AD37" s="26"/>
      <c r="AE37" s="26"/>
      <c r="AF37" s="26"/>
      <c r="AG37" s="27"/>
      <c r="AH37" s="146"/>
      <c r="AI37" s="146"/>
    </row>
    <row r="38" spans="1:35" ht="14" thickBot="1" x14ac:dyDescent="0.2">
      <c r="A38" s="62"/>
      <c r="B38" s="45"/>
      <c r="C38" s="59"/>
      <c r="D38" s="46"/>
      <c r="E38" s="47">
        <f t="shared" si="48"/>
        <v>0</v>
      </c>
      <c r="F38" s="48" t="str">
        <f t="shared" si="49"/>
        <v/>
      </c>
      <c r="G38" s="49" t="str">
        <f t="shared" si="50"/>
        <v/>
      </c>
      <c r="H38" s="50"/>
      <c r="I38" s="62"/>
      <c r="J38" s="45"/>
      <c r="K38" s="59"/>
      <c r="L38" s="46"/>
      <c r="M38" s="26">
        <f t="shared" si="45"/>
        <v>0</v>
      </c>
      <c r="N38" s="26" t="str">
        <f t="shared" si="46"/>
        <v/>
      </c>
      <c r="O38" s="26" t="str">
        <f t="shared" si="47"/>
        <v/>
      </c>
      <c r="P38" s="30"/>
      <c r="Q38" s="37"/>
      <c r="R38" s="37"/>
      <c r="S38" s="37"/>
      <c r="T38" s="37"/>
      <c r="U38" s="37"/>
      <c r="V38" s="37"/>
      <c r="W38" s="37"/>
      <c r="X38" s="37"/>
      <c r="Y38" s="37"/>
      <c r="Z38" s="30"/>
      <c r="AA38" s="26"/>
      <c r="AB38" s="44"/>
      <c r="AC38" s="44"/>
      <c r="AD38" s="26"/>
      <c r="AE38" s="26"/>
      <c r="AF38" s="26"/>
      <c r="AG38" s="27"/>
      <c r="AH38" s="147"/>
      <c r="AI38" s="147"/>
    </row>
    <row r="39" spans="1:35" ht="14" thickBot="1" x14ac:dyDescent="0.2">
      <c r="A39" s="62"/>
      <c r="B39" s="45"/>
      <c r="C39" s="59"/>
      <c r="D39" s="46"/>
      <c r="E39" s="47">
        <f t="shared" si="48"/>
        <v>0</v>
      </c>
      <c r="F39" s="48" t="str">
        <f t="shared" si="49"/>
        <v/>
      </c>
      <c r="G39" s="49" t="str">
        <f t="shared" si="50"/>
        <v/>
      </c>
      <c r="H39" s="50"/>
      <c r="I39" s="62"/>
      <c r="J39" s="45"/>
      <c r="K39" s="59"/>
      <c r="L39" s="46"/>
      <c r="M39" s="26">
        <f t="shared" si="45"/>
        <v>0</v>
      </c>
      <c r="N39" s="26" t="str">
        <f t="shared" si="46"/>
        <v/>
      </c>
      <c r="O39" s="26" t="str">
        <f t="shared" si="47"/>
        <v/>
      </c>
      <c r="P39" s="30"/>
      <c r="Q39" s="37"/>
      <c r="R39" s="37"/>
      <c r="S39" s="37"/>
      <c r="T39" s="37"/>
      <c r="U39" s="37"/>
      <c r="V39" s="37"/>
      <c r="W39" s="37"/>
      <c r="X39" s="37"/>
      <c r="Y39" s="37"/>
      <c r="Z39" s="30"/>
      <c r="AA39" s="26"/>
      <c r="AB39" s="26"/>
      <c r="AC39" s="26"/>
      <c r="AD39" s="26"/>
      <c r="AE39" s="26"/>
      <c r="AF39" s="26"/>
      <c r="AG39" s="26"/>
      <c r="AH39" s="26"/>
      <c r="AI39" s="26"/>
    </row>
    <row r="40" spans="1:35" ht="14" thickBot="1" x14ac:dyDescent="0.2">
      <c r="A40" s="62"/>
      <c r="B40" s="45"/>
      <c r="C40" s="59"/>
      <c r="D40" s="46"/>
      <c r="E40" s="47">
        <f t="shared" si="48"/>
        <v>0</v>
      </c>
      <c r="F40" s="48" t="str">
        <f t="shared" si="49"/>
        <v/>
      </c>
      <c r="G40" s="49" t="str">
        <f t="shared" si="50"/>
        <v/>
      </c>
      <c r="H40" s="50"/>
      <c r="I40" s="62"/>
      <c r="J40" s="45"/>
      <c r="K40" s="59"/>
      <c r="L40" s="46"/>
      <c r="M40" s="26">
        <f t="shared" si="45"/>
        <v>0</v>
      </c>
      <c r="N40" s="26" t="str">
        <f t="shared" si="46"/>
        <v/>
      </c>
      <c r="O40" s="26" t="str">
        <f t="shared" si="47"/>
        <v/>
      </c>
      <c r="P40" s="30"/>
      <c r="Q40" s="37"/>
      <c r="R40" s="37"/>
      <c r="S40" s="37"/>
      <c r="T40" s="37"/>
      <c r="U40" s="37"/>
      <c r="V40" s="37"/>
      <c r="W40" s="37"/>
      <c r="X40" s="37"/>
      <c r="Y40" s="37"/>
      <c r="Z40" s="30"/>
      <c r="AA40" s="26"/>
      <c r="AB40" s="66"/>
      <c r="AC40" s="66"/>
      <c r="AD40" s="26"/>
      <c r="AE40" s="26"/>
      <c r="AF40" s="26"/>
      <c r="AG40" s="66"/>
      <c r="AH40" s="66"/>
      <c r="AI40" s="66"/>
    </row>
    <row r="41" spans="1:35" ht="14" thickBot="1" x14ac:dyDescent="0.2">
      <c r="A41" s="62"/>
      <c r="B41" s="45"/>
      <c r="C41" s="59"/>
      <c r="D41" s="46"/>
      <c r="E41" s="47">
        <f t="shared" si="48"/>
        <v>0</v>
      </c>
      <c r="F41" s="48" t="str">
        <f t="shared" si="49"/>
        <v/>
      </c>
      <c r="G41" s="49" t="str">
        <f t="shared" si="50"/>
        <v/>
      </c>
      <c r="H41" s="50"/>
      <c r="I41" s="62"/>
      <c r="J41" s="45"/>
      <c r="K41" s="59"/>
      <c r="L41" s="46"/>
      <c r="M41" s="26">
        <f t="shared" si="45"/>
        <v>0</v>
      </c>
      <c r="N41" s="26" t="str">
        <f t="shared" si="46"/>
        <v/>
      </c>
      <c r="O41" s="26" t="str">
        <f t="shared" si="47"/>
        <v/>
      </c>
      <c r="P41" s="30"/>
      <c r="Q41" s="37"/>
      <c r="R41" s="37"/>
      <c r="S41" s="37"/>
      <c r="T41" s="37"/>
      <c r="U41" s="37"/>
      <c r="V41" s="37"/>
      <c r="W41" s="37"/>
      <c r="X41" s="37"/>
      <c r="Y41" s="37"/>
      <c r="Z41" s="26"/>
      <c r="AA41" s="26"/>
      <c r="AB41" s="26"/>
      <c r="AC41" s="26"/>
      <c r="AD41" s="66"/>
      <c r="AE41" s="66"/>
      <c r="AF41" s="66"/>
      <c r="AG41" s="26"/>
      <c r="AH41" s="26"/>
      <c r="AI41" s="26"/>
    </row>
    <row r="42" spans="1:35" x14ac:dyDescent="0.15">
      <c r="A42" s="62"/>
      <c r="B42" s="45"/>
      <c r="C42" s="59"/>
      <c r="D42" s="46"/>
      <c r="E42" s="47">
        <f t="shared" si="48"/>
        <v>0</v>
      </c>
      <c r="F42" s="48" t="str">
        <f t="shared" si="49"/>
        <v/>
      </c>
      <c r="G42" s="49" t="str">
        <f t="shared" si="50"/>
        <v/>
      </c>
      <c r="H42" s="50"/>
      <c r="I42" s="62"/>
      <c r="J42" s="45"/>
      <c r="K42" s="59"/>
      <c r="L42" s="46"/>
      <c r="M42" s="26">
        <f t="shared" si="45"/>
        <v>0</v>
      </c>
      <c r="N42" s="26" t="str">
        <f t="shared" si="46"/>
        <v/>
      </c>
      <c r="O42" s="26" t="str">
        <f t="shared" si="47"/>
        <v/>
      </c>
      <c r="P42" s="30"/>
      <c r="Q42" s="37"/>
      <c r="R42" s="37"/>
      <c r="S42" s="37"/>
      <c r="T42" s="37"/>
      <c r="U42" s="37"/>
      <c r="V42" s="37"/>
      <c r="W42" s="37"/>
      <c r="X42" s="37"/>
      <c r="Y42" s="37"/>
      <c r="Z42" s="30"/>
      <c r="AA42" s="66"/>
      <c r="AB42" s="26"/>
      <c r="AC42" s="26"/>
      <c r="AD42" s="26"/>
      <c r="AE42" s="26"/>
      <c r="AF42" s="26"/>
      <c r="AG42" s="26"/>
      <c r="AH42" s="26"/>
      <c r="AI42" s="26"/>
    </row>
    <row r="43" spans="1:35" x14ac:dyDescent="0.15">
      <c r="P43" s="43"/>
      <c r="Q43" s="37"/>
      <c r="R43" s="37"/>
      <c r="S43" s="37"/>
      <c r="T43" s="37"/>
      <c r="U43" s="37"/>
      <c r="V43" s="37"/>
      <c r="W43" s="37"/>
      <c r="X43" s="37"/>
      <c r="Y43" s="37"/>
      <c r="Z43" s="43"/>
      <c r="AA43" s="26"/>
      <c r="AB43" s="43"/>
      <c r="AC43" s="43"/>
      <c r="AD43" s="26"/>
      <c r="AE43" s="26"/>
      <c r="AF43" s="26"/>
      <c r="AH43" s="43"/>
      <c r="AI43" s="43"/>
    </row>
    <row r="44" spans="1:35" s="43" customFormat="1" x14ac:dyDescent="0.15">
      <c r="E44" s="26"/>
      <c r="F44" s="26"/>
      <c r="G44" s="26"/>
      <c r="H44" s="26"/>
      <c r="O44" s="26"/>
      <c r="Q44" s="37"/>
      <c r="R44" s="37"/>
      <c r="S44" s="37"/>
      <c r="T44" s="37"/>
      <c r="U44" s="37"/>
      <c r="V44" s="37"/>
      <c r="W44" s="37"/>
      <c r="X44" s="37"/>
      <c r="Y44" s="37"/>
      <c r="AA44" s="30"/>
      <c r="AB44" s="23"/>
      <c r="AC44" s="23"/>
      <c r="AH44" s="23"/>
      <c r="AI44" s="23"/>
    </row>
    <row r="45" spans="1:35" x14ac:dyDescent="0.15">
      <c r="A45" s="43"/>
      <c r="B45" s="43"/>
      <c r="C45" s="43"/>
      <c r="D45" s="43"/>
      <c r="E45" s="26"/>
      <c r="F45" s="26"/>
      <c r="G45" s="26"/>
      <c r="H45" s="26"/>
      <c r="I45" s="43"/>
      <c r="J45" s="43"/>
      <c r="K45" s="43"/>
      <c r="L45" s="43"/>
      <c r="M45" s="43"/>
      <c r="N45" s="43"/>
      <c r="O45" s="26"/>
      <c r="P45" s="43"/>
      <c r="Q45" s="37"/>
      <c r="R45" s="37"/>
      <c r="S45" s="37"/>
      <c r="T45" s="37"/>
      <c r="U45" s="37"/>
      <c r="V45" s="37"/>
      <c r="W45" s="37"/>
      <c r="X45" s="37"/>
      <c r="Y45" s="37"/>
      <c r="Z45" s="43"/>
    </row>
    <row r="46" spans="1:35" x14ac:dyDescent="0.15">
      <c r="A46" s="43"/>
      <c r="B46" s="43"/>
      <c r="C46" s="43"/>
      <c r="D46" s="43"/>
      <c r="E46" s="26"/>
      <c r="F46" s="26"/>
      <c r="G46" s="26"/>
      <c r="H46" s="26"/>
      <c r="I46" s="43"/>
      <c r="J46" s="43"/>
      <c r="K46" s="43"/>
      <c r="L46" s="43"/>
      <c r="M46" s="43"/>
      <c r="N46" s="43"/>
      <c r="O46" s="26"/>
      <c r="P46" s="43"/>
      <c r="Q46" s="34"/>
      <c r="R46" s="34"/>
      <c r="S46" s="34"/>
      <c r="T46" s="34"/>
      <c r="U46" s="34"/>
      <c r="V46" s="34"/>
      <c r="W46" s="34"/>
      <c r="X46" s="34"/>
      <c r="Y46" s="34"/>
      <c r="Z46" s="43"/>
    </row>
    <row r="47" spans="1:35" x14ac:dyDescent="0.15">
      <c r="A47" s="43"/>
      <c r="B47" s="43"/>
      <c r="C47" s="43"/>
      <c r="D47" s="43"/>
      <c r="E47" s="26"/>
      <c r="F47" s="26"/>
      <c r="G47" s="26"/>
      <c r="H47" s="26"/>
      <c r="I47" s="43"/>
      <c r="J47" s="43"/>
      <c r="K47" s="43"/>
      <c r="L47" s="43"/>
      <c r="M47" s="43"/>
      <c r="N47" s="43"/>
      <c r="O47" s="26"/>
      <c r="P47" s="43"/>
      <c r="Q47" s="34"/>
      <c r="R47" s="34"/>
      <c r="S47" s="34"/>
      <c r="T47" s="34"/>
      <c r="U47" s="34"/>
      <c r="V47" s="34"/>
      <c r="W47" s="34"/>
      <c r="X47" s="34"/>
      <c r="Y47" s="34"/>
      <c r="Z47" s="43"/>
    </row>
    <row r="48" spans="1:35" x14ac:dyDescent="0.15">
      <c r="A48" s="43"/>
      <c r="B48" s="43"/>
      <c r="C48" s="43"/>
      <c r="D48" s="43"/>
      <c r="E48" s="26"/>
      <c r="F48" s="26"/>
      <c r="G48" s="26"/>
      <c r="H48" s="26"/>
      <c r="I48" s="43"/>
      <c r="J48" s="43"/>
      <c r="K48" s="43"/>
      <c r="L48" s="43"/>
      <c r="M48" s="43"/>
      <c r="N48" s="43"/>
      <c r="O48" s="26"/>
      <c r="P48" s="43"/>
      <c r="Q48" s="25"/>
      <c r="R48" s="25"/>
      <c r="S48" s="25"/>
      <c r="T48" s="25"/>
      <c r="U48" s="25"/>
      <c r="V48" s="25"/>
      <c r="W48" s="25"/>
      <c r="X48" s="25"/>
      <c r="Y48" s="25"/>
      <c r="Z48" s="43"/>
    </row>
    <row r="49" spans="1:26" x14ac:dyDescent="0.15">
      <c r="A49" s="43"/>
      <c r="B49" s="43"/>
      <c r="C49" s="43"/>
      <c r="D49" s="43"/>
      <c r="E49" s="26"/>
      <c r="F49" s="26"/>
      <c r="G49" s="26"/>
      <c r="H49" s="26"/>
      <c r="I49" s="43"/>
      <c r="J49" s="43"/>
      <c r="K49" s="43"/>
      <c r="L49" s="43"/>
      <c r="M49" s="43"/>
      <c r="N49" s="43"/>
      <c r="O49" s="26"/>
      <c r="P49" s="43"/>
      <c r="Q49" s="25"/>
      <c r="R49" s="25"/>
      <c r="S49" s="25"/>
      <c r="T49" s="25"/>
      <c r="U49" s="25"/>
      <c r="V49" s="25"/>
      <c r="W49" s="25"/>
      <c r="X49" s="25"/>
      <c r="Y49" s="25"/>
      <c r="Z49" s="43"/>
    </row>
    <row r="50" spans="1:26" x14ac:dyDescent="0.15">
      <c r="A50" s="43"/>
      <c r="B50" s="43"/>
      <c r="C50" s="43"/>
      <c r="D50" s="43"/>
      <c r="E50" s="26"/>
      <c r="F50" s="26"/>
      <c r="G50" s="26"/>
      <c r="H50" s="26"/>
      <c r="I50" s="43"/>
      <c r="J50" s="43"/>
      <c r="K50" s="43"/>
      <c r="L50" s="43"/>
      <c r="M50" s="43"/>
      <c r="N50" s="43"/>
      <c r="O50" s="26"/>
      <c r="P50" s="43"/>
      <c r="Q50" s="38"/>
      <c r="R50" s="38"/>
      <c r="S50" s="38"/>
      <c r="T50" s="38"/>
      <c r="U50" s="38"/>
      <c r="V50" s="38"/>
      <c r="W50" s="38"/>
      <c r="X50" s="38"/>
      <c r="Y50" s="38"/>
      <c r="Z50" s="43"/>
    </row>
    <row r="51" spans="1:26" x14ac:dyDescent="0.15">
      <c r="A51" s="43"/>
      <c r="B51" s="43"/>
      <c r="C51" s="43"/>
      <c r="D51" s="43"/>
      <c r="E51" s="26"/>
      <c r="F51" s="26"/>
      <c r="G51" s="26"/>
      <c r="H51" s="26"/>
      <c r="I51" s="43"/>
      <c r="J51" s="43"/>
      <c r="K51" s="43"/>
      <c r="L51" s="43"/>
      <c r="M51" s="43"/>
      <c r="N51" s="43"/>
      <c r="O51" s="26"/>
      <c r="P51" s="43"/>
      <c r="Q51" s="38"/>
      <c r="R51" s="38"/>
      <c r="S51" s="38"/>
      <c r="T51" s="38"/>
      <c r="U51" s="38"/>
      <c r="V51" s="38"/>
      <c r="W51" s="38"/>
      <c r="X51" s="38"/>
      <c r="Y51" s="38"/>
      <c r="Z51" s="43"/>
    </row>
    <row r="52" spans="1:26" x14ac:dyDescent="0.15">
      <c r="A52" s="43"/>
      <c r="B52" s="43"/>
      <c r="C52" s="43"/>
      <c r="D52" s="43"/>
      <c r="E52" s="26"/>
      <c r="F52" s="26"/>
      <c r="G52" s="26"/>
      <c r="H52" s="26"/>
      <c r="I52" s="43"/>
      <c r="J52" s="43"/>
      <c r="K52" s="43"/>
      <c r="L52" s="43"/>
      <c r="M52" s="43"/>
      <c r="N52" s="43"/>
      <c r="O52" s="26"/>
      <c r="P52" s="43"/>
      <c r="Q52" s="38"/>
      <c r="R52" s="38"/>
      <c r="S52" s="38"/>
      <c r="T52" s="38"/>
      <c r="U52" s="38"/>
      <c r="V52" s="38"/>
      <c r="W52" s="38"/>
      <c r="X52" s="38"/>
      <c r="Y52" s="38"/>
      <c r="Z52" s="43"/>
    </row>
    <row r="53" spans="1:26" x14ac:dyDescent="0.15">
      <c r="A53" s="43"/>
      <c r="B53" s="43"/>
      <c r="C53" s="43"/>
      <c r="D53" s="43"/>
      <c r="E53" s="26"/>
      <c r="F53" s="26"/>
      <c r="G53" s="26"/>
      <c r="H53" s="26"/>
      <c r="I53" s="43"/>
      <c r="J53" s="43"/>
      <c r="K53" s="43"/>
      <c r="L53" s="43"/>
      <c r="M53" s="43"/>
      <c r="N53" s="43"/>
      <c r="O53" s="26"/>
      <c r="P53" s="43"/>
      <c r="Q53" s="38"/>
      <c r="R53" s="38"/>
      <c r="S53" s="38"/>
      <c r="T53" s="38"/>
      <c r="U53" s="38"/>
      <c r="V53" s="38"/>
      <c r="W53" s="38"/>
      <c r="X53" s="38"/>
      <c r="Y53" s="38"/>
      <c r="Z53" s="43"/>
    </row>
    <row r="54" spans="1:26" x14ac:dyDescent="0.15">
      <c r="A54" s="43"/>
      <c r="B54" s="43"/>
      <c r="C54" s="43"/>
      <c r="D54" s="43"/>
      <c r="E54" s="26"/>
      <c r="F54" s="26"/>
      <c r="G54" s="26"/>
      <c r="H54" s="26"/>
      <c r="I54" s="43"/>
      <c r="J54" s="43"/>
      <c r="K54" s="43"/>
      <c r="L54" s="43"/>
      <c r="M54" s="43"/>
      <c r="N54" s="43"/>
      <c r="O54" s="26"/>
      <c r="P54" s="43"/>
      <c r="Q54" s="43"/>
      <c r="R54" s="43"/>
      <c r="S54" s="43"/>
      <c r="T54" s="43"/>
      <c r="U54" s="43"/>
      <c r="V54" s="43"/>
      <c r="W54" s="43"/>
      <c r="X54" s="43"/>
      <c r="Y54" s="43"/>
      <c r="Z54" s="43"/>
    </row>
    <row r="55" spans="1:26" x14ac:dyDescent="0.15">
      <c r="A55" s="43"/>
      <c r="B55" s="43"/>
      <c r="C55" s="43"/>
      <c r="D55" s="43"/>
      <c r="E55" s="26"/>
      <c r="F55" s="26"/>
      <c r="G55" s="26"/>
      <c r="H55" s="26"/>
      <c r="I55" s="43"/>
      <c r="J55" s="43"/>
      <c r="K55" s="43"/>
      <c r="L55" s="43"/>
      <c r="M55" s="43"/>
      <c r="N55" s="43"/>
      <c r="O55" s="26"/>
      <c r="P55" s="43"/>
      <c r="Q55" s="43"/>
      <c r="R55" s="43"/>
      <c r="S55" s="43"/>
      <c r="T55" s="43"/>
      <c r="U55" s="43"/>
      <c r="V55" s="43"/>
      <c r="W55" s="43"/>
      <c r="X55" s="43"/>
      <c r="Y55" s="43"/>
      <c r="Z55" s="43"/>
    </row>
    <row r="56" spans="1:26" x14ac:dyDescent="0.15">
      <c r="L56" s="43"/>
      <c r="M56" s="43"/>
      <c r="N56" s="43"/>
      <c r="O56" s="26"/>
      <c r="Q56" s="43"/>
      <c r="R56" s="43"/>
      <c r="S56" s="43"/>
      <c r="T56" s="43"/>
      <c r="U56" s="43"/>
      <c r="V56" s="43"/>
      <c r="W56" s="43"/>
      <c r="X56" s="43"/>
      <c r="Y56" s="43"/>
    </row>
    <row r="57" spans="1:26" x14ac:dyDescent="0.15">
      <c r="Q57" s="43"/>
      <c r="R57" s="43"/>
      <c r="S57" s="43"/>
      <c r="T57" s="43"/>
      <c r="U57" s="43"/>
      <c r="V57" s="43"/>
      <c r="W57" s="43"/>
      <c r="X57" s="43"/>
      <c r="Y57" s="43"/>
    </row>
    <row r="58" spans="1:26" x14ac:dyDescent="0.15">
      <c r="Q58" s="43"/>
      <c r="R58" s="43"/>
      <c r="S58" s="43"/>
      <c r="T58" s="43"/>
      <c r="U58" s="43"/>
      <c r="V58" s="43"/>
      <c r="W58" s="43"/>
      <c r="X58" s="43"/>
      <c r="Y58" s="43"/>
    </row>
    <row r="59" spans="1:26" x14ac:dyDescent="0.15">
      <c r="Q59" s="43"/>
      <c r="R59" s="43"/>
      <c r="S59" s="43"/>
      <c r="T59" s="43"/>
      <c r="U59" s="43"/>
      <c r="V59" s="43"/>
      <c r="W59" s="43"/>
      <c r="X59" s="43"/>
      <c r="Y59" s="43"/>
    </row>
    <row r="60" spans="1:26" x14ac:dyDescent="0.15">
      <c r="Q60" s="43"/>
      <c r="R60" s="43"/>
      <c r="S60" s="43"/>
      <c r="T60" s="43"/>
      <c r="U60" s="43"/>
      <c r="V60" s="43"/>
      <c r="W60" s="43"/>
      <c r="X60" s="43"/>
      <c r="Y60" s="43"/>
    </row>
    <row r="61" spans="1:26" x14ac:dyDescent="0.15">
      <c r="Q61" s="43"/>
      <c r="R61" s="43"/>
      <c r="S61" s="43"/>
      <c r="T61" s="43"/>
      <c r="U61" s="43"/>
      <c r="V61" s="43"/>
      <c r="W61" s="43"/>
      <c r="X61" s="43"/>
      <c r="Y61" s="43"/>
    </row>
    <row r="62" spans="1:26" x14ac:dyDescent="0.15">
      <c r="Q62" s="43"/>
      <c r="R62" s="43"/>
      <c r="S62" s="43"/>
      <c r="T62" s="43"/>
      <c r="U62" s="43"/>
      <c r="V62" s="43"/>
      <c r="W62" s="43"/>
      <c r="X62" s="43"/>
      <c r="Y62" s="43"/>
    </row>
    <row r="63" spans="1:26" x14ac:dyDescent="0.15">
      <c r="Q63" s="43"/>
      <c r="R63" s="43"/>
      <c r="S63" s="43"/>
      <c r="T63" s="43"/>
      <c r="U63" s="43"/>
      <c r="V63" s="43"/>
      <c r="W63" s="43"/>
      <c r="X63" s="43"/>
      <c r="Y63" s="43"/>
    </row>
    <row r="64" spans="1:26" x14ac:dyDescent="0.15">
      <c r="Q64" s="43"/>
      <c r="R64" s="43"/>
      <c r="S64" s="43"/>
      <c r="T64" s="43"/>
      <c r="U64" s="43"/>
      <c r="V64" s="43"/>
      <c r="W64" s="43"/>
      <c r="X64" s="43"/>
      <c r="Y64" s="43"/>
    </row>
    <row r="65" spans="17:25" x14ac:dyDescent="0.15">
      <c r="Q65" s="43"/>
      <c r="R65" s="43"/>
      <c r="S65" s="43"/>
      <c r="T65" s="43"/>
      <c r="U65" s="43"/>
      <c r="V65" s="43"/>
      <c r="W65" s="43"/>
      <c r="X65" s="43"/>
      <c r="Y65" s="43"/>
    </row>
    <row r="66" spans="17:25" x14ac:dyDescent="0.15">
      <c r="Q66" s="43"/>
      <c r="R66" s="43"/>
      <c r="S66" s="43"/>
      <c r="T66" s="43"/>
      <c r="U66" s="43"/>
      <c r="V66" s="43"/>
      <c r="W66" s="43"/>
      <c r="X66" s="43"/>
      <c r="Y66" s="43"/>
    </row>
    <row r="67" spans="17:25" x14ac:dyDescent="0.15">
      <c r="Q67" s="43"/>
      <c r="R67" s="43"/>
      <c r="S67" s="43"/>
      <c r="T67" s="43"/>
      <c r="U67" s="43"/>
      <c r="V67" s="43"/>
      <c r="W67" s="43"/>
      <c r="X67" s="43"/>
      <c r="Y67" s="43"/>
    </row>
  </sheetData>
  <sheetProtection algorithmName="SHA-512" hashValue="jXeCPmVc/k9uaO0pXHoHBRQVoNy3G/149i94kIZjViDjMkV8d/PU3B69TTLfHR/7qKPNUV3t6AKf4JMcPC1tmA==" saltValue="4CsUViYWqzG2YkL+mVTwcg==" spinCount="100000" sheet="1" objects="1" scenarios="1"/>
  <mergeCells count="81">
    <mergeCell ref="Q20:W20"/>
    <mergeCell ref="C17:D17"/>
    <mergeCell ref="I17:L17"/>
    <mergeCell ref="C20:D20"/>
    <mergeCell ref="I20:L20"/>
    <mergeCell ref="C19:D19"/>
    <mergeCell ref="I19:L19"/>
    <mergeCell ref="C18:D18"/>
    <mergeCell ref="I18:L18"/>
    <mergeCell ref="AH10:AI10"/>
    <mergeCell ref="AH9:AI9"/>
    <mergeCell ref="AH12:AI12"/>
    <mergeCell ref="X9:Y9"/>
    <mergeCell ref="X10:Y10"/>
    <mergeCell ref="X11:Y11"/>
    <mergeCell ref="AH30:AI30"/>
    <mergeCell ref="AH31:AI31"/>
    <mergeCell ref="AH32:AI32"/>
    <mergeCell ref="AH11:AI11"/>
    <mergeCell ref="X12:Y12"/>
    <mergeCell ref="X13:Y13"/>
    <mergeCell ref="X16:Y16"/>
    <mergeCell ref="AH26:AI26"/>
    <mergeCell ref="AH21:AI21"/>
    <mergeCell ref="X15:Y15"/>
    <mergeCell ref="AH25:AI25"/>
    <mergeCell ref="AH17:AI17"/>
    <mergeCell ref="AH18:AI18"/>
    <mergeCell ref="AH19:AI19"/>
    <mergeCell ref="AH20:AI20"/>
    <mergeCell ref="X17:Y17"/>
    <mergeCell ref="AH36:AI36"/>
    <mergeCell ref="AH37:AI37"/>
    <mergeCell ref="AH38:AI38"/>
    <mergeCell ref="Q32:R32"/>
    <mergeCell ref="AH34:AI34"/>
    <mergeCell ref="AH35:AI35"/>
    <mergeCell ref="Q31:R31"/>
    <mergeCell ref="C22:D22"/>
    <mergeCell ref="I22:L22"/>
    <mergeCell ref="Q28:R28"/>
    <mergeCell ref="Q29:R29"/>
    <mergeCell ref="Q30:R30"/>
    <mergeCell ref="Q25:R25"/>
    <mergeCell ref="Q26:R26"/>
    <mergeCell ref="Q27:R27"/>
    <mergeCell ref="Q24:R24"/>
    <mergeCell ref="Q23:R23"/>
    <mergeCell ref="Q22:R22"/>
    <mergeCell ref="C21:D21"/>
    <mergeCell ref="I21:L21"/>
    <mergeCell ref="C10:D10"/>
    <mergeCell ref="I10:L10"/>
    <mergeCell ref="C13:D13"/>
    <mergeCell ref="I13:L13"/>
    <mergeCell ref="C11:D11"/>
    <mergeCell ref="I11:L11"/>
    <mergeCell ref="C12:D12"/>
    <mergeCell ref="I12:L12"/>
    <mergeCell ref="I16:L16"/>
    <mergeCell ref="C14:D14"/>
    <mergeCell ref="I14:L14"/>
    <mergeCell ref="C15:D15"/>
    <mergeCell ref="I15:L15"/>
    <mergeCell ref="C16:D16"/>
    <mergeCell ref="X18:Y18"/>
    <mergeCell ref="B1:Q1"/>
    <mergeCell ref="S1:Y1"/>
    <mergeCell ref="AG1:AI1"/>
    <mergeCell ref="C7:D7"/>
    <mergeCell ref="I7:L7"/>
    <mergeCell ref="X7:Y7"/>
    <mergeCell ref="Z1:AB1"/>
    <mergeCell ref="C8:D8"/>
    <mergeCell ref="I8:L8"/>
    <mergeCell ref="C9:D9"/>
    <mergeCell ref="I9:L9"/>
    <mergeCell ref="X8:Y8"/>
    <mergeCell ref="AH8:AI8"/>
    <mergeCell ref="X14:Y14"/>
    <mergeCell ref="AH13:AI13"/>
  </mergeCells>
  <conditionalFormatting sqref="AB36 AB34">
    <cfRule type="expression" dxfId="65" priority="252" stopIfTrue="1">
      <formula>(AD35="")</formula>
    </cfRule>
    <cfRule type="expression" dxfId="64" priority="253" stopIfTrue="1">
      <formula>(NOT(OR(AD35="A",AD35="B",AD35="C",AD35="D",AD35="X",AD35="P")))</formula>
    </cfRule>
  </conditionalFormatting>
  <conditionalFormatting sqref="AA37:AA40">
    <cfRule type="expression" dxfId="63" priority="254" stopIfTrue="1">
      <formula>(AC35="")</formula>
    </cfRule>
    <cfRule type="expression" dxfId="62" priority="255" stopIfTrue="1">
      <formula>(NOT(OR(AC35="A",AC35="B",AC35="C",AC35="D",AC35="X",AC35="P",AND(AC35&gt;=0,AC35&lt;=4,ISNUMBER(AC35)))))</formula>
    </cfRule>
  </conditionalFormatting>
  <conditionalFormatting sqref="A7:A17 Q9:Q10 Q18:Q19 AA8:AA13 AA30 AA32 Q12:Q16 I27:I42">
    <cfRule type="expression" dxfId="61" priority="241" stopIfTrue="1">
      <formula>(C7="")</formula>
    </cfRule>
  </conditionalFormatting>
  <conditionalFormatting sqref="R8:R18 J27:J42">
    <cfRule type="expression" dxfId="60" priority="240" stopIfTrue="1">
      <formula>(K8="")</formula>
    </cfRule>
  </conditionalFormatting>
  <conditionalFormatting sqref="AA34">
    <cfRule type="expression" dxfId="59" priority="207" stopIfTrue="1">
      <formula>(#REF!="")</formula>
    </cfRule>
  </conditionalFormatting>
  <conditionalFormatting sqref="Q7">
    <cfRule type="expression" dxfId="58" priority="137" stopIfTrue="1">
      <formula>(S7="")</formula>
    </cfRule>
  </conditionalFormatting>
  <conditionalFormatting sqref="R7">
    <cfRule type="expression" dxfId="57" priority="136" stopIfTrue="1">
      <formula>(S7="")</formula>
    </cfRule>
  </conditionalFormatting>
  <conditionalFormatting sqref="AA33">
    <cfRule type="expression" dxfId="56" priority="974" stopIfTrue="1">
      <formula>(#REF!="")</formula>
    </cfRule>
  </conditionalFormatting>
  <conditionalFormatting sqref="AA35">
    <cfRule type="expression" dxfId="55" priority="1118" stopIfTrue="1">
      <formula>(AC34="")</formula>
    </cfRule>
    <cfRule type="expression" dxfId="54" priority="1119" stopIfTrue="1">
      <formula>(NOT(OR(AC34="A",AC34="B",AC34="C",AC34="D",AC34="X",AC34="P",AND(AC34&gt;=0,AC34&lt;=4,ISNUMBER(AC34)))))</formula>
    </cfRule>
  </conditionalFormatting>
  <conditionalFormatting sqref="AA36">
    <cfRule type="expression" dxfId="53" priority="1122" stopIfTrue="1">
      <formula>(#REF!="")</formula>
    </cfRule>
    <cfRule type="expression" dxfId="52" priority="1123" stopIfTrue="1">
      <formula>(NOT(OR(#REF!="A",#REF!="B",#REF!="C",#REF!="D",#REF!="X",#REF!="P",AND(#REF!&gt;=0,#REF!&lt;=4,ISNUMBER(#REF!)))))</formula>
    </cfRule>
  </conditionalFormatting>
  <conditionalFormatting sqref="AG32 W7:W18">
    <cfRule type="expression" dxfId="51" priority="75" stopIfTrue="1">
      <formula>W7&lt;&gt;""</formula>
    </cfRule>
  </conditionalFormatting>
  <conditionalFormatting sqref="W18">
    <cfRule type="expression" dxfId="50" priority="67" stopIfTrue="1">
      <formula>W18&lt;&gt;""</formula>
    </cfRule>
  </conditionalFormatting>
  <conditionalFormatting sqref="A19">
    <cfRule type="expression" dxfId="49" priority="65" stopIfTrue="1">
      <formula>(C19="")</formula>
    </cfRule>
  </conditionalFormatting>
  <conditionalFormatting sqref="Q11">
    <cfRule type="expression" dxfId="48" priority="59" stopIfTrue="1">
      <formula>(S11="")</formula>
    </cfRule>
  </conditionalFormatting>
  <conditionalFormatting sqref="Q23">
    <cfRule type="expression" dxfId="47" priority="57">
      <formula>$Q$23&lt;2</formula>
    </cfRule>
  </conditionalFormatting>
  <conditionalFormatting sqref="Q25:R25">
    <cfRule type="expression" dxfId="46" priority="56">
      <formula>"$Q$21&lt;2"</formula>
    </cfRule>
  </conditionalFormatting>
  <conditionalFormatting sqref="Q27:R27">
    <cfRule type="expression" dxfId="45" priority="55">
      <formula>"$Q$23&lt;2"</formula>
    </cfRule>
  </conditionalFormatting>
  <conditionalFormatting sqref="Q30:R30">
    <cfRule type="expression" dxfId="44" priority="54">
      <formula>"$Q$26&lt;2.25"</formula>
    </cfRule>
  </conditionalFormatting>
  <conditionalFormatting sqref="A20:A22">
    <cfRule type="expression" dxfId="43" priority="52" stopIfTrue="1">
      <formula>(C20="")</formula>
    </cfRule>
  </conditionalFormatting>
  <conditionalFormatting sqref="A18">
    <cfRule type="expression" dxfId="42" priority="51" stopIfTrue="1">
      <formula>(C18="")</formula>
    </cfRule>
  </conditionalFormatting>
  <conditionalFormatting sqref="Q8">
    <cfRule type="expression" dxfId="41" priority="48" stopIfTrue="1">
      <formula>(S8="")</formula>
    </cfRule>
  </conditionalFormatting>
  <conditionalFormatting sqref="W17">
    <cfRule type="expression" dxfId="40" priority="44" stopIfTrue="1">
      <formula>W17&lt;&gt;""</formula>
    </cfRule>
  </conditionalFormatting>
  <conditionalFormatting sqref="Q17">
    <cfRule type="expression" dxfId="39" priority="45" stopIfTrue="1">
      <formula>(S17="")</formula>
    </cfRule>
  </conditionalFormatting>
  <conditionalFormatting sqref="E27:E42">
    <cfRule type="expression" dxfId="38" priority="35" stopIfTrue="1">
      <formula>D27*IF(OR(C27="A",C27="RA"),4,IF(OR(C27="B",C27="RB"),3,IF(OR(C27="C",C27="RC"),2,IF(OR(C27="D",C27="RD"),1,IF(AND(C27&gt;=0,C27&lt;=4,ISNUMBER(C27)),C27,0)))))</formula>
    </cfRule>
  </conditionalFormatting>
  <conditionalFormatting sqref="A3">
    <cfRule type="expression" dxfId="37" priority="1400" stopIfTrue="1">
      <formula>SUM(F7:F22)&lt;40</formula>
    </cfRule>
    <cfRule type="expression" dxfId="36" priority="1401" stopIfTrue="1">
      <formula>SUM(F7:F22)&gt;40</formula>
    </cfRule>
  </conditionalFormatting>
  <conditionalFormatting sqref="AA7">
    <cfRule type="expression" dxfId="35" priority="1446" stopIfTrue="1">
      <formula>SUM(AE8:AE13)&lt;18</formula>
    </cfRule>
    <cfRule type="expression" dxfId="34" priority="1447" stopIfTrue="1">
      <formula>SUM(AE8:AE13)&gt;18</formula>
    </cfRule>
  </conditionalFormatting>
  <conditionalFormatting sqref="AA17:AA20">
    <cfRule type="expression" dxfId="33" priority="32" stopIfTrue="1">
      <formula>(AC17="")</formula>
    </cfRule>
  </conditionalFormatting>
  <conditionalFormatting sqref="AA21">
    <cfRule type="expression" dxfId="32" priority="29" stopIfTrue="1">
      <formula>(AC21="")</formula>
    </cfRule>
  </conditionalFormatting>
  <conditionalFormatting sqref="AB25:AB26">
    <cfRule type="expression" dxfId="31" priority="25" stopIfTrue="1">
      <formula>(AC25="")</formula>
    </cfRule>
  </conditionalFormatting>
  <conditionalFormatting sqref="AA25:AA26">
    <cfRule type="expression" dxfId="30" priority="24" stopIfTrue="1">
      <formula>(AC25="")</formula>
    </cfRule>
  </conditionalFormatting>
  <conditionalFormatting sqref="AA27">
    <cfRule type="expression" dxfId="29" priority="1468" stopIfTrue="1">
      <formula>SUM(AF31:AF38)&lt;18</formula>
    </cfRule>
    <cfRule type="expression" dxfId="28" priority="1469" stopIfTrue="1">
      <formula>SUM(AF31:AF38)&gt;18</formula>
    </cfRule>
  </conditionalFormatting>
  <conditionalFormatting sqref="AA22">
    <cfRule type="expression" dxfId="27" priority="1470" stopIfTrue="1">
      <formula>SUM(AF30:AF33)&lt;18</formula>
    </cfRule>
    <cfRule type="expression" dxfId="26" priority="1471" stopIfTrue="1">
      <formula>SUM(AF30:AF33)&gt;18</formula>
    </cfRule>
  </conditionalFormatting>
  <conditionalFormatting sqref="AA24">
    <cfRule type="expression" dxfId="25" priority="1472" stopIfTrue="1">
      <formula>SUM(AF30:AF35)&lt;18</formula>
    </cfRule>
    <cfRule type="expression" dxfId="24" priority="1473" stopIfTrue="1">
      <formula>SUM(AF30:AF35)&gt;18</formula>
    </cfRule>
  </conditionalFormatting>
  <conditionalFormatting sqref="AA15:AA16">
    <cfRule type="expression" dxfId="23" priority="1476" stopIfTrue="1">
      <formula>SUM(AE17:AE21)&lt;15</formula>
    </cfRule>
    <cfRule type="expression" dxfId="22" priority="1477" stopIfTrue="1">
      <formula>SUM(AE17:AE21)&gt;15</formula>
    </cfRule>
  </conditionalFormatting>
  <conditionalFormatting sqref="AA23">
    <cfRule type="expression" dxfId="21" priority="1482" stopIfTrue="1">
      <formula>SUM(AE25:AE26)&lt;5</formula>
    </cfRule>
    <cfRule type="expression" dxfId="20" priority="1483" stopIfTrue="1">
      <formula>SUM(AE25:AE26)&gt;5</formula>
    </cfRule>
  </conditionalFormatting>
  <conditionalFormatting sqref="B7:B20">
    <cfRule type="expression" dxfId="19" priority="19" stopIfTrue="1">
      <formula>(C7="")</formula>
    </cfRule>
  </conditionalFormatting>
  <conditionalFormatting sqref="AB8:AB13">
    <cfRule type="expression" dxfId="18" priority="18" stopIfTrue="1">
      <formula>(AC8="")</formula>
    </cfRule>
  </conditionalFormatting>
  <conditionalFormatting sqref="AB17:AB21">
    <cfRule type="expression" dxfId="17" priority="17" stopIfTrue="1">
      <formula>(AC17="")</formula>
    </cfRule>
  </conditionalFormatting>
  <conditionalFormatting sqref="AB30">
    <cfRule type="expression" dxfId="16" priority="16" stopIfTrue="1">
      <formula>(AC30="")</formula>
    </cfRule>
  </conditionalFormatting>
  <conditionalFormatting sqref="H7:H22">
    <cfRule type="expression" dxfId="15" priority="15" stopIfTrue="1">
      <formula>H7&lt;&gt;""</formula>
    </cfRule>
  </conditionalFormatting>
  <conditionalFormatting sqref="AG8:AG13">
    <cfRule type="expression" dxfId="14" priority="14" stopIfTrue="1">
      <formula>AG8&lt;&gt;""</formula>
    </cfRule>
  </conditionalFormatting>
  <conditionalFormatting sqref="AG17:AG21">
    <cfRule type="expression" dxfId="13" priority="13" stopIfTrue="1">
      <formula>AG17&lt;&gt;""</formula>
    </cfRule>
  </conditionalFormatting>
  <conditionalFormatting sqref="AG25:AG26">
    <cfRule type="expression" dxfId="12" priority="12" stopIfTrue="1">
      <formula>AG25&lt;&gt;""</formula>
    </cfRule>
  </conditionalFormatting>
  <conditionalFormatting sqref="AG30">
    <cfRule type="expression" dxfId="11" priority="11" stopIfTrue="1">
      <formula>AG30&lt;&gt;""</formula>
    </cfRule>
  </conditionalFormatting>
  <conditionalFormatting sqref="AA3">
    <cfRule type="expression" dxfId="10" priority="1497" stopIfTrue="1">
      <formula>SUM(AE8:AE31)&lt;44</formula>
    </cfRule>
    <cfRule type="expression" dxfId="9" priority="1498" stopIfTrue="1">
      <formula>SUM(AE8:AE31)&gt;44</formula>
    </cfRule>
  </conditionalFormatting>
  <conditionalFormatting sqref="AA28">
    <cfRule type="expression" dxfId="8" priority="9" stopIfTrue="1">
      <formula>SUM(AE30:AE31)&lt;6</formula>
    </cfRule>
    <cfRule type="expression" dxfId="7" priority="10" stopIfTrue="1">
      <formula>SUM(AE30:AE31)&gt;6</formula>
    </cfRule>
  </conditionalFormatting>
  <conditionalFormatting sqref="AA31">
    <cfRule type="expression" dxfId="6" priority="5" stopIfTrue="1">
      <formula>(AC31="")</formula>
    </cfRule>
  </conditionalFormatting>
  <conditionalFormatting sqref="AB31">
    <cfRule type="expression" dxfId="5" priority="4" stopIfTrue="1">
      <formula>(AC31="")</formula>
    </cfRule>
  </conditionalFormatting>
  <conditionalFormatting sqref="AG31">
    <cfRule type="expression" dxfId="4" priority="3" stopIfTrue="1">
      <formula>AG31&lt;&gt;""</formula>
    </cfRule>
  </conditionalFormatting>
  <conditionalFormatting sqref="Q3">
    <cfRule type="expression" dxfId="3" priority="1505" stopIfTrue="1">
      <formula>SUM(U7:U18)&lt;36</formula>
    </cfRule>
    <cfRule type="expression" dxfId="2" priority="1506" stopIfTrue="1">
      <formula>SUM(U7:U18)&gt;36</formula>
    </cfRule>
  </conditionalFormatting>
  <conditionalFormatting sqref="A27:A42">
    <cfRule type="expression" dxfId="1" priority="2" stopIfTrue="1">
      <formula>(C27="")</formula>
    </cfRule>
  </conditionalFormatting>
  <conditionalFormatting sqref="B27:B42">
    <cfRule type="expression" dxfId="0" priority="1" stopIfTrue="1">
      <formula>(C27="")</formula>
    </cfRule>
  </conditionalFormatting>
  <printOptions horizontalCentered="1" verticalCentered="1"/>
  <pageMargins left="0.3" right="0.3" top="0.2" bottom="0.2" header="0.5" footer="0.5"/>
  <pageSetup orientation="landscape"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6"/>
  <sheetViews>
    <sheetView showGridLines="0" zoomScale="85" workbookViewId="0">
      <selection activeCell="E7" sqref="E7:F7"/>
    </sheetView>
  </sheetViews>
  <sheetFormatPr baseColWidth="10" defaultColWidth="9.1640625" defaultRowHeight="16" x14ac:dyDescent="0.2"/>
  <cols>
    <col min="1" max="1" width="4" style="6" customWidth="1"/>
    <col min="2" max="2" width="17" style="6" customWidth="1"/>
    <col min="3" max="3" width="12" style="6" customWidth="1"/>
    <col min="4" max="4" width="19.5" style="6" customWidth="1"/>
    <col min="5" max="5" width="31.1640625" style="97" customWidth="1"/>
    <col min="6" max="6" width="13.83203125" style="97" customWidth="1"/>
    <col min="7" max="7" width="9.1640625" style="6" hidden="1" customWidth="1"/>
    <col min="8" max="8" width="0.5" style="6" customWidth="1"/>
    <col min="9" max="9" width="9.1640625" style="6" hidden="1" customWidth="1"/>
    <col min="10" max="16384" width="9.1640625" style="6"/>
  </cols>
  <sheetData>
    <row r="1" spans="1:8" s="90" customFormat="1" ht="18.75" customHeight="1" x14ac:dyDescent="0.2">
      <c r="A1" s="152" t="s">
        <v>2</v>
      </c>
      <c r="B1" s="152"/>
      <c r="C1" s="152"/>
      <c r="D1" s="152"/>
      <c r="E1" s="152"/>
      <c r="F1" s="152"/>
      <c r="G1" s="89"/>
      <c r="H1" s="89"/>
    </row>
    <row r="2" spans="1:8" ht="16" customHeight="1" x14ac:dyDescent="0.2">
      <c r="A2" s="153" t="s">
        <v>3</v>
      </c>
      <c r="B2" s="153"/>
      <c r="C2" s="153"/>
      <c r="D2" s="153"/>
      <c r="E2" s="153"/>
      <c r="F2" s="153"/>
      <c r="G2" s="5"/>
      <c r="H2" s="5"/>
    </row>
    <row r="3" spans="1:8" ht="15" customHeight="1" x14ac:dyDescent="0.2">
      <c r="A3" s="153" t="s">
        <v>71</v>
      </c>
      <c r="B3" s="153"/>
      <c r="C3" s="153"/>
      <c r="D3" s="153"/>
      <c r="E3" s="153"/>
      <c r="F3" s="153"/>
      <c r="G3" s="5"/>
      <c r="H3" s="5"/>
    </row>
    <row r="4" spans="1:8" x14ac:dyDescent="0.2">
      <c r="A4" s="7"/>
      <c r="B4" s="7"/>
      <c r="C4" s="7"/>
      <c r="D4" s="7"/>
      <c r="E4" s="8"/>
      <c r="F4" s="8"/>
      <c r="G4" s="5"/>
      <c r="H4" s="5"/>
    </row>
    <row r="5" spans="1:8" ht="30.75" customHeight="1" x14ac:dyDescent="0.2">
      <c r="A5" s="7"/>
      <c r="B5" s="7"/>
      <c r="C5" s="7"/>
      <c r="D5" s="7"/>
      <c r="E5" s="8"/>
      <c r="F5" s="8"/>
      <c r="G5" s="5"/>
      <c r="H5" s="5"/>
    </row>
    <row r="6" spans="1:8" x14ac:dyDescent="0.2">
      <c r="A6" s="7" t="s">
        <v>4</v>
      </c>
      <c r="B6" s="9"/>
      <c r="C6" s="9"/>
      <c r="D6" s="9"/>
      <c r="E6" s="8" t="s">
        <v>5</v>
      </c>
      <c r="F6" s="8"/>
      <c r="G6" s="5"/>
      <c r="H6" s="5"/>
    </row>
    <row r="7" spans="1:8" x14ac:dyDescent="0.2">
      <c r="A7" s="7"/>
      <c r="B7" s="154" t="str">
        <f>'HORT-PHRT'!B1</f>
        <v>LNAME, FNAME</v>
      </c>
      <c r="C7" s="154"/>
      <c r="D7" s="154"/>
      <c r="E7" s="155"/>
      <c r="F7" s="156"/>
      <c r="G7" s="5"/>
      <c r="H7" s="5"/>
    </row>
    <row r="8" spans="1:8" ht="10.5" customHeight="1" x14ac:dyDescent="0.2">
      <c r="A8" s="12"/>
      <c r="B8" s="12"/>
      <c r="C8" s="12"/>
      <c r="D8" s="12"/>
      <c r="E8" s="13"/>
      <c r="F8" s="8"/>
      <c r="G8" s="5"/>
      <c r="H8" s="5"/>
    </row>
    <row r="9" spans="1:8" x14ac:dyDescent="0.2">
      <c r="A9" s="12" t="s">
        <v>6</v>
      </c>
      <c r="B9" s="14"/>
      <c r="C9" s="14"/>
      <c r="D9" s="14"/>
      <c r="E9" s="13" t="s">
        <v>7</v>
      </c>
      <c r="F9" s="8"/>
      <c r="G9" s="5"/>
      <c r="H9" s="5"/>
    </row>
    <row r="10" spans="1:8" ht="18.75" customHeight="1" x14ac:dyDescent="0.2">
      <c r="A10" s="12"/>
      <c r="B10" s="157" t="str">
        <f>'HORT-PHRT'!S1</f>
        <v>00000000</v>
      </c>
      <c r="C10" s="157"/>
      <c r="D10" s="157"/>
      <c r="E10" s="75">
        <f>'HORT-PHRT'!Q20</f>
        <v>0</v>
      </c>
      <c r="F10" s="8"/>
      <c r="G10" s="5"/>
      <c r="H10" s="5"/>
    </row>
    <row r="11" spans="1:8" x14ac:dyDescent="0.2">
      <c r="A11" s="7"/>
      <c r="B11" s="9"/>
      <c r="C11" s="9"/>
      <c r="D11" s="9"/>
      <c r="E11" s="91"/>
      <c r="F11" s="8"/>
      <c r="G11" s="5"/>
      <c r="H11" s="5"/>
    </row>
    <row r="12" spans="1:8" x14ac:dyDescent="0.2">
      <c r="A12" s="8" t="s">
        <v>8</v>
      </c>
      <c r="B12" s="8"/>
      <c r="C12" s="8"/>
      <c r="D12" s="8"/>
      <c r="E12" s="92" t="s">
        <v>9</v>
      </c>
      <c r="F12" s="92"/>
      <c r="G12" s="5"/>
      <c r="H12" s="5"/>
    </row>
    <row r="13" spans="1:8" x14ac:dyDescent="0.2">
      <c r="A13" s="93"/>
      <c r="B13" s="158"/>
      <c r="C13" s="158"/>
      <c r="D13" s="158"/>
      <c r="E13" s="159" t="str">
        <f>'HORT-PHRT'!Z1</f>
        <v>HORT-PHRT</v>
      </c>
      <c r="F13" s="159"/>
      <c r="G13" s="160"/>
      <c r="H13" s="5"/>
    </row>
    <row r="14" spans="1:8" ht="10.5" customHeight="1" x14ac:dyDescent="0.2">
      <c r="A14" s="7"/>
      <c r="B14" s="161"/>
      <c r="C14" s="161"/>
      <c r="D14" s="87"/>
      <c r="E14" s="8"/>
      <c r="F14" s="8"/>
      <c r="G14" s="5"/>
      <c r="H14" s="5"/>
    </row>
    <row r="15" spans="1:8" x14ac:dyDescent="0.2">
      <c r="A15" s="7" t="s">
        <v>10</v>
      </c>
      <c r="B15" s="9"/>
      <c r="C15" s="9"/>
      <c r="D15" s="9"/>
      <c r="E15" s="8" t="s">
        <v>11</v>
      </c>
      <c r="F15" s="8"/>
      <c r="G15" s="5"/>
      <c r="H15" s="5"/>
    </row>
    <row r="16" spans="1:8" x14ac:dyDescent="0.2">
      <c r="A16" s="7"/>
      <c r="B16" s="154" t="str">
        <f>'HORT-PHRT'!AG1</f>
        <v>ADVISOR</v>
      </c>
      <c r="C16" s="154"/>
      <c r="D16" s="85"/>
      <c r="E16" s="94" t="str">
        <f>'HORT-PHRT'!Q23</f>
        <v>N/A</v>
      </c>
      <c r="F16" s="8"/>
      <c r="G16" s="5"/>
      <c r="H16" s="5"/>
    </row>
    <row r="17" spans="1:8" ht="10.5" customHeight="1" x14ac:dyDescent="0.2">
      <c r="A17" s="7"/>
      <c r="B17" s="7"/>
      <c r="C17" s="7"/>
      <c r="D17" s="7"/>
      <c r="E17" s="8"/>
      <c r="F17" s="8"/>
      <c r="G17" s="5"/>
      <c r="H17" s="5"/>
    </row>
    <row r="18" spans="1:8" x14ac:dyDescent="0.2">
      <c r="A18" s="7"/>
      <c r="B18" s="7" t="s">
        <v>12</v>
      </c>
      <c r="C18" s="64"/>
      <c r="D18" s="9"/>
      <c r="E18" s="8" t="s">
        <v>13</v>
      </c>
      <c r="F18" s="8"/>
      <c r="G18" s="5"/>
      <c r="H18" s="5"/>
    </row>
    <row r="19" spans="1:8" ht="16" customHeight="1" x14ac:dyDescent="0.2">
      <c r="A19" s="7"/>
      <c r="B19" s="162"/>
      <c r="C19" s="162"/>
      <c r="D19" s="85"/>
      <c r="E19" s="94" t="str">
        <f>'HORT-PHRT'!Q27</f>
        <v>N/A</v>
      </c>
      <c r="F19" s="8"/>
      <c r="G19" s="5"/>
      <c r="H19" s="5"/>
    </row>
    <row r="20" spans="1:8" ht="21.25" customHeight="1" x14ac:dyDescent="0.2">
      <c r="A20" s="7" t="s">
        <v>55</v>
      </c>
      <c r="B20" s="9"/>
      <c r="C20" s="68">
        <f>'HORT-PHRT'!Q22</f>
        <v>0</v>
      </c>
      <c r="D20" s="65"/>
      <c r="E20" s="8" t="s">
        <v>49</v>
      </c>
      <c r="F20" s="67">
        <f>'HORT-PHRT'!Q24</f>
        <v>0</v>
      </c>
      <c r="G20" s="5"/>
      <c r="H20" s="5"/>
    </row>
    <row r="21" spans="1:8" x14ac:dyDescent="0.2">
      <c r="A21" s="7" t="s">
        <v>14</v>
      </c>
      <c r="B21" s="9"/>
      <c r="C21" s="151"/>
      <c r="D21" s="151"/>
      <c r="E21" s="8" t="s">
        <v>50</v>
      </c>
      <c r="F21" s="67">
        <f>'HORT-PHRT'!Q26</f>
        <v>0</v>
      </c>
      <c r="G21" s="5"/>
      <c r="H21" s="5"/>
    </row>
    <row r="22" spans="1:8" ht="5.25" customHeight="1" x14ac:dyDescent="0.2">
      <c r="A22" s="7"/>
      <c r="B22" s="7"/>
      <c r="C22" s="7"/>
      <c r="D22" s="7"/>
      <c r="E22" s="8"/>
      <c r="F22" s="8"/>
      <c r="G22" s="5"/>
      <c r="H22" s="5"/>
    </row>
    <row r="23" spans="1:8" x14ac:dyDescent="0.2">
      <c r="A23" s="7" t="s">
        <v>15</v>
      </c>
      <c r="B23" s="7"/>
      <c r="C23" s="7"/>
      <c r="D23" s="65"/>
      <c r="E23" s="8"/>
      <c r="F23" s="8"/>
      <c r="G23" s="5"/>
      <c r="H23" s="5"/>
    </row>
    <row r="24" spans="1:8" ht="3.25" customHeight="1" x14ac:dyDescent="0.2">
      <c r="A24" s="9"/>
      <c r="B24" s="7"/>
      <c r="C24" s="7"/>
      <c r="D24" s="7"/>
      <c r="E24" s="8"/>
      <c r="F24" s="8"/>
      <c r="G24" s="5"/>
      <c r="H24" s="5"/>
    </row>
    <row r="25" spans="1:8" ht="48.75" customHeight="1" x14ac:dyDescent="0.2">
      <c r="A25" s="10"/>
      <c r="B25" s="163"/>
      <c r="C25" s="164"/>
      <c r="D25" s="164"/>
      <c r="E25" s="164"/>
      <c r="F25" s="164"/>
      <c r="G25" s="5"/>
      <c r="H25" s="5"/>
    </row>
    <row r="26" spans="1:8" ht="3.25" customHeight="1" x14ac:dyDescent="0.2">
      <c r="A26" s="7"/>
      <c r="B26" s="7"/>
      <c r="C26" s="7"/>
      <c r="D26" s="7"/>
      <c r="E26" s="8"/>
      <c r="F26" s="8"/>
      <c r="G26" s="5"/>
      <c r="H26" s="5"/>
    </row>
    <row r="27" spans="1:8" ht="24" customHeight="1" x14ac:dyDescent="0.2">
      <c r="A27" s="7" t="s">
        <v>16</v>
      </c>
      <c r="B27" s="7"/>
      <c r="C27" s="7"/>
      <c r="D27" s="65"/>
      <c r="E27" s="8" t="s">
        <v>51</v>
      </c>
      <c r="F27" s="8"/>
      <c r="G27" s="5"/>
      <c r="H27" s="5"/>
    </row>
    <row r="28" spans="1:8" ht="21.25" hidden="1" customHeight="1" x14ac:dyDescent="0.2">
      <c r="A28" s="7"/>
      <c r="B28" s="165"/>
      <c r="C28" s="165"/>
      <c r="D28" s="85"/>
      <c r="E28" s="8"/>
      <c r="F28" s="8"/>
      <c r="G28" s="5"/>
      <c r="H28" s="5"/>
    </row>
    <row r="29" spans="1:8" ht="19.5" customHeight="1" x14ac:dyDescent="0.2">
      <c r="A29" s="95"/>
      <c r="B29" s="166"/>
      <c r="C29" s="166"/>
      <c r="D29" s="166"/>
      <c r="E29" s="167"/>
      <c r="F29" s="167"/>
      <c r="G29" s="5"/>
      <c r="H29" s="5"/>
    </row>
    <row r="30" spans="1:8" ht="7" customHeight="1" x14ac:dyDescent="0.2">
      <c r="A30" s="7"/>
      <c r="B30" s="7"/>
      <c r="C30" s="7"/>
      <c r="D30" s="87"/>
      <c r="E30" s="8"/>
      <c r="F30" s="8"/>
      <c r="G30" s="5"/>
      <c r="H30" s="5"/>
    </row>
    <row r="31" spans="1:8" ht="19.5" customHeight="1" x14ac:dyDescent="0.2">
      <c r="A31" s="7" t="s">
        <v>17</v>
      </c>
      <c r="B31" s="7"/>
      <c r="C31" s="7"/>
      <c r="D31" s="11"/>
      <c r="E31" s="86"/>
      <c r="F31" s="8"/>
      <c r="G31" s="5"/>
      <c r="H31" s="5"/>
    </row>
    <row r="32" spans="1:8" ht="16" customHeight="1" x14ac:dyDescent="0.2">
      <c r="A32" s="7"/>
      <c r="B32" s="96"/>
      <c r="C32" s="7"/>
      <c r="D32" s="7"/>
      <c r="E32" s="8" t="s">
        <v>56</v>
      </c>
      <c r="F32" s="8"/>
      <c r="G32" s="5"/>
      <c r="H32" s="5"/>
    </row>
    <row r="33" spans="1:9" ht="7" customHeight="1" x14ac:dyDescent="0.2">
      <c r="A33" s="7"/>
      <c r="B33" s="7"/>
      <c r="C33" s="7"/>
      <c r="D33" s="7"/>
      <c r="E33" s="8"/>
      <c r="F33" s="8"/>
      <c r="G33" s="5"/>
      <c r="H33" s="5"/>
    </row>
    <row r="34" spans="1:9" ht="16.5" customHeight="1" x14ac:dyDescent="0.2">
      <c r="A34" s="7"/>
      <c r="B34" s="7"/>
      <c r="C34" s="7"/>
      <c r="D34" s="7"/>
      <c r="E34" s="8"/>
      <c r="F34" s="8"/>
      <c r="G34" s="5"/>
      <c r="H34" s="5"/>
    </row>
    <row r="35" spans="1:9" x14ac:dyDescent="0.2">
      <c r="A35" s="7"/>
      <c r="B35" s="7"/>
      <c r="C35" s="7"/>
      <c r="D35" s="7"/>
      <c r="E35" s="8"/>
      <c r="F35" s="8"/>
      <c r="G35" s="5"/>
      <c r="H35" s="5"/>
    </row>
    <row r="36" spans="1:9" x14ac:dyDescent="0.2">
      <c r="A36" s="7"/>
      <c r="B36" s="7"/>
      <c r="C36" s="7"/>
      <c r="D36" s="7"/>
      <c r="E36" s="8"/>
      <c r="F36" s="8"/>
      <c r="G36" s="5"/>
      <c r="H36" s="5"/>
    </row>
    <row r="37" spans="1:9" ht="19.5" customHeight="1" x14ac:dyDescent="0.2">
      <c r="A37" s="7"/>
      <c r="B37" s="7"/>
      <c r="C37" s="7"/>
      <c r="D37" s="7"/>
      <c r="E37" s="8"/>
      <c r="F37" s="8"/>
      <c r="G37" s="5"/>
      <c r="H37" s="5"/>
    </row>
    <row r="38" spans="1:9" x14ac:dyDescent="0.2">
      <c r="A38" s="7" t="s">
        <v>57</v>
      </c>
      <c r="B38" s="7"/>
      <c r="C38" s="7"/>
      <c r="D38" s="7"/>
      <c r="E38" s="87"/>
      <c r="F38" s="87"/>
      <c r="G38" s="5"/>
      <c r="H38" s="5"/>
    </row>
    <row r="39" spans="1:9" x14ac:dyDescent="0.2">
      <c r="A39" s="8"/>
      <c r="B39" s="168" t="s">
        <v>72</v>
      </c>
      <c r="C39" s="168"/>
      <c r="D39" s="168"/>
      <c r="E39" s="168"/>
      <c r="F39" s="168"/>
      <c r="G39" s="168"/>
      <c r="H39" s="168"/>
      <c r="I39" s="168"/>
    </row>
    <row r="40" spans="1:9" x14ac:dyDescent="0.2">
      <c r="A40" s="7"/>
      <c r="B40" s="7"/>
      <c r="C40" s="7"/>
      <c r="D40" s="7"/>
      <c r="E40" s="8"/>
      <c r="F40" s="8"/>
      <c r="G40" s="5"/>
      <c r="H40" s="5"/>
    </row>
    <row r="41" spans="1:9" ht="3.75" customHeight="1" x14ac:dyDescent="0.2">
      <c r="A41" s="7"/>
      <c r="B41" s="7"/>
      <c r="C41" s="7"/>
      <c r="D41" s="7"/>
      <c r="E41" s="87"/>
      <c r="F41" s="87"/>
      <c r="G41" s="5"/>
      <c r="H41" s="5"/>
    </row>
    <row r="42" spans="1:9" ht="15" customHeight="1" x14ac:dyDescent="0.2">
      <c r="A42" s="7"/>
      <c r="B42" s="153" t="s">
        <v>73</v>
      </c>
      <c r="C42" s="153"/>
      <c r="D42" s="153"/>
      <c r="E42" s="153"/>
      <c r="F42" s="153"/>
      <c r="G42" s="153"/>
      <c r="H42" s="153"/>
      <c r="I42" s="153"/>
    </row>
    <row r="43" spans="1:9" x14ac:dyDescent="0.2">
      <c r="C43" s="87"/>
      <c r="D43" s="87"/>
    </row>
    <row r="44" spans="1:9" x14ac:dyDescent="0.2">
      <c r="E44" s="87"/>
      <c r="F44" s="87"/>
    </row>
    <row r="45" spans="1:9" ht="13.75" customHeight="1" x14ac:dyDescent="0.2">
      <c r="B45" s="153" t="s">
        <v>74</v>
      </c>
      <c r="C45" s="153"/>
      <c r="D45" s="153"/>
      <c r="E45" s="153"/>
      <c r="F45" s="153"/>
      <c r="G45" s="153"/>
      <c r="H45" s="153"/>
      <c r="I45" s="153"/>
    </row>
    <row r="46" spans="1:9" x14ac:dyDescent="0.2">
      <c r="C46" s="98"/>
      <c r="D46" s="98"/>
    </row>
  </sheetData>
  <sheetProtection algorithmName="SHA-512" hashValue="RDxsoLe6qZVzSCe+QNPAvushMW6wRkK1ASBjUzd+42fn4VJXuqQMDG4qrFaKEV8hKL26VDJyY7rxiiyx+FlggA==" saltValue="Y27sTfzWWcBLK4xsQMqfHg=="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ignoredErrors>
    <ignoredError sqref="E1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HORT-PHRT</vt:lpstr>
      <vt:lpstr>GRAD CHECK</vt:lpstr>
      <vt:lpstr>ADVISOR'S NOTES</vt:lpstr>
      <vt:lpstr>'GRAD CHECK'!Print_Area</vt:lpstr>
      <vt:lpstr>'HORT-PHRT'!Print_Area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Mattox, Jami</cp:lastModifiedBy>
  <cp:lastPrinted>2022-04-26T19:29:17Z</cp:lastPrinted>
  <dcterms:created xsi:type="dcterms:W3CDTF">2011-07-12T20:37:04Z</dcterms:created>
  <dcterms:modified xsi:type="dcterms:W3CDTF">2022-08-25T15:06:39Z</dcterms:modified>
</cp:coreProperties>
</file>