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B9A00EC-10ED-3848-9DAD-7F42C424EB68}" xr6:coauthVersionLast="47" xr6:coauthVersionMax="47" xr10:uidLastSave="{00000000-0000-0000-0000-000000000000}"/>
  <bookViews>
    <workbookView xWindow="0" yWindow="500" windowWidth="19420" windowHeight="11620" xr2:uid="{00000000-000D-0000-FFFF-FFFF00000000}"/>
  </bookViews>
  <sheets>
    <sheet name="FDSC" sheetId="3" r:id="rId1"/>
    <sheet name="GRAD CHECK" sheetId="7" r:id="rId2"/>
    <sheet name="ADVISOR'S NOTES" sheetId="1" r:id="rId3"/>
  </sheets>
  <definedNames>
    <definedName name="_xlnm.Print_Area" localSheetId="0">FDSC!$A$1:$AI$44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8" i="3" l="1"/>
  <c r="AE38" i="3"/>
  <c r="AF38" i="3"/>
  <c r="AF37" i="3"/>
  <c r="AE37" i="3"/>
  <c r="AD37" i="3"/>
  <c r="G17" i="3"/>
  <c r="F17" i="3"/>
  <c r="E17" i="3"/>
  <c r="AF36" i="3"/>
  <c r="AE36" i="3"/>
  <c r="AD36" i="3"/>
  <c r="AF35" i="3"/>
  <c r="AE35" i="3"/>
  <c r="AD35" i="3"/>
  <c r="AF34" i="3"/>
  <c r="AE34" i="3"/>
  <c r="AD34" i="3"/>
  <c r="AF33" i="3"/>
  <c r="AE33" i="3"/>
  <c r="AD33" i="3"/>
  <c r="AF32" i="3"/>
  <c r="AE32" i="3"/>
  <c r="AD32" i="3"/>
  <c r="AF31" i="3"/>
  <c r="AE31" i="3"/>
  <c r="AD31" i="3"/>
  <c r="AF17" i="3" l="1"/>
  <c r="AE17" i="3"/>
  <c r="AD17" i="3"/>
  <c r="AF12" i="3"/>
  <c r="AE12" i="3"/>
  <c r="AD12" i="3"/>
  <c r="V12" i="3"/>
  <c r="U12" i="3"/>
  <c r="T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4" i="3" l="1"/>
  <c r="U14" i="3"/>
  <c r="T14" i="3"/>
  <c r="AF15" i="3" l="1"/>
  <c r="AE15" i="3"/>
  <c r="AD15" i="3"/>
  <c r="AF16" i="3"/>
  <c r="AE16" i="3"/>
  <c r="AD16" i="3"/>
  <c r="G19" i="3"/>
  <c r="F19" i="3"/>
  <c r="E19" i="3"/>
  <c r="V8" i="3" l="1"/>
  <c r="U8" i="3"/>
  <c r="T8" i="3"/>
  <c r="E10" i="7" l="1"/>
  <c r="B16" i="7" l="1"/>
  <c r="E13" i="7"/>
  <c r="B10" i="7"/>
  <c r="B7" i="7"/>
  <c r="T13" i="3" l="1"/>
  <c r="U13" i="3"/>
  <c r="V13" i="3"/>
  <c r="E18" i="3" l="1"/>
  <c r="F18" i="3"/>
  <c r="G18" i="3"/>
  <c r="E20" i="3"/>
  <c r="F20" i="3"/>
  <c r="G20" i="3"/>
  <c r="G8" i="3" l="1"/>
  <c r="F8" i="3"/>
  <c r="E8" i="3"/>
  <c r="AF44" i="3" l="1"/>
  <c r="AE44" i="3"/>
  <c r="AD44" i="3"/>
  <c r="AF43" i="3"/>
  <c r="AE43" i="3"/>
  <c r="AD43" i="3"/>
  <c r="O29" i="3"/>
  <c r="N29" i="3"/>
  <c r="M29" i="3"/>
  <c r="G29" i="3"/>
  <c r="F29" i="3"/>
  <c r="E29" i="3"/>
  <c r="AF40" i="3"/>
  <c r="AE40" i="3"/>
  <c r="G22" i="3"/>
  <c r="F22" i="3"/>
  <c r="E22" i="3"/>
  <c r="G21" i="3"/>
  <c r="F21" i="3"/>
  <c r="E21" i="3"/>
  <c r="G16" i="3"/>
  <c r="F16" i="3"/>
  <c r="E16" i="3"/>
  <c r="G15" i="3"/>
  <c r="F15" i="3"/>
  <c r="E15" i="3"/>
  <c r="G14" i="3"/>
  <c r="F14" i="3"/>
  <c r="E14" i="3"/>
  <c r="AF13" i="3"/>
  <c r="AE13" i="3"/>
  <c r="AD13" i="3"/>
  <c r="G13" i="3"/>
  <c r="F13" i="3"/>
  <c r="E13" i="3"/>
  <c r="AF11" i="3"/>
  <c r="AE11" i="3"/>
  <c r="AD11" i="3"/>
  <c r="AF14" i="3"/>
  <c r="AE14" i="3"/>
  <c r="AD14" i="3"/>
  <c r="AF10" i="3"/>
  <c r="AE10" i="3"/>
  <c r="AD10" i="3"/>
  <c r="G12" i="3"/>
  <c r="F12" i="3"/>
  <c r="E12" i="3"/>
  <c r="AF9" i="3"/>
  <c r="AE9" i="3"/>
  <c r="AD9" i="3"/>
  <c r="G11" i="3"/>
  <c r="F11" i="3"/>
  <c r="E11" i="3"/>
  <c r="V11" i="3"/>
  <c r="U11" i="3"/>
  <c r="T11" i="3"/>
  <c r="G10" i="3"/>
  <c r="F10" i="3"/>
  <c r="E10" i="3"/>
  <c r="AF8" i="3"/>
  <c r="Q21" i="3" s="1"/>
  <c r="AE8" i="3"/>
  <c r="Q22" i="3" s="1"/>
  <c r="AD8" i="3"/>
  <c r="Q23" i="3" s="1"/>
  <c r="V9" i="3"/>
  <c r="U9" i="3"/>
  <c r="T9" i="3"/>
  <c r="G9" i="3"/>
  <c r="F9" i="3"/>
  <c r="E9" i="3"/>
  <c r="V10" i="3"/>
  <c r="U10" i="3"/>
  <c r="T10" i="3"/>
  <c r="V7" i="3"/>
  <c r="U7" i="3"/>
  <c r="T7" i="3"/>
  <c r="G7" i="3"/>
  <c r="F7" i="3"/>
  <c r="E7" i="3"/>
  <c r="Q19" i="3" l="1"/>
  <c r="C20" i="7" s="1"/>
  <c r="Q20" i="3"/>
  <c r="E16" i="7" s="1"/>
  <c r="F20" i="7"/>
  <c r="F21" i="7"/>
  <c r="Q24"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Hood, Patty</author>
    <author>Mangold, Rose</author>
    <author>Tiers</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or 1413 or 3323</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ANSI 2253</t>
        </r>
      </text>
    </comment>
    <comment ref="C11" authorId="0" shapeId="0" xr:uid="{00000000-0006-0000-0000-000005000000}">
      <text>
        <r>
          <rPr>
            <sz val="9"/>
            <color indexed="81"/>
            <rFont val="Tahoma"/>
            <family val="2"/>
          </rPr>
          <t>or 1483</t>
        </r>
      </text>
    </comment>
    <comment ref="S11" authorId="2" shapeId="0" xr:uid="{00000000-0006-0000-0000-000006000000}">
      <text>
        <r>
          <rPr>
            <sz val="9"/>
            <color indexed="81"/>
            <rFont val="Tahoma"/>
            <family val="2"/>
          </rPr>
          <t>or 1215</t>
        </r>
      </text>
    </comment>
    <comment ref="C12" authorId="1" shapeId="0" xr:uid="{00000000-0006-0000-0000-000007000000}">
      <text>
        <r>
          <rPr>
            <sz val="9"/>
            <color indexed="81"/>
            <rFont val="Tahoma"/>
            <family val="2"/>
          </rPr>
          <t xml:space="preserve"> or 2023</t>
        </r>
      </text>
    </comment>
    <comment ref="S12" authorId="2" shapeId="0" xr:uid="{B38341F6-2197-48D2-A0FD-007B6E2AED07}">
      <text>
        <r>
          <rPr>
            <sz val="9"/>
            <color indexed="81"/>
            <rFont val="Tahoma"/>
            <family val="2"/>
          </rPr>
          <t>or BIOC 2344
or ENVR 1113
or PLNT 1213</t>
        </r>
      </text>
    </comment>
    <comment ref="S13" authorId="3" shapeId="0" xr:uid="{00000000-0006-0000-0000-00000A000000}">
      <text>
        <r>
          <rPr>
            <sz val="9"/>
            <color indexed="81"/>
            <rFont val="Tahoma"/>
            <family val="2"/>
          </rPr>
          <t>or BCOM 3113
or ENGL 3323</t>
        </r>
      </text>
    </comment>
    <comment ref="S14" authorId="3" shapeId="0" xr:uid="{00000000-0006-0000-0000-00000C000000}">
      <text>
        <r>
          <rPr>
            <sz val="9"/>
            <color indexed="81"/>
            <rFont val="Tahoma"/>
            <family val="2"/>
          </rPr>
          <t>or AGCM 3203</t>
        </r>
      </text>
    </comment>
    <comment ref="AC14" authorId="3" shapeId="0" xr:uid="{00000000-0006-0000-0000-000008000000}">
      <text>
        <r>
          <rPr>
            <sz val="9"/>
            <color indexed="81"/>
            <rFont val="Tahoma"/>
            <family val="2"/>
          </rPr>
          <t>or 1515</t>
        </r>
      </text>
    </comment>
    <comment ref="C16" authorId="4" shapeId="0" xr:uid="{91B1467F-2852-450C-A64A-CC647D8BA038}">
      <text>
        <r>
          <rPr>
            <sz val="9"/>
            <color indexed="81"/>
            <rFont val="Tahoma"/>
            <family val="2"/>
          </rPr>
          <t>and 1111
or BIOL 1114</t>
        </r>
      </text>
    </comment>
    <comment ref="C17" authorId="4" shapeId="0" xr:uid="{700A50F4-AE8A-41D5-8BDB-B38ADB126404}">
      <text>
        <r>
          <rPr>
            <sz val="9"/>
            <color indexed="81"/>
            <rFont val="Tahoma"/>
            <family val="2"/>
          </rPr>
          <t>and 1113
or BIOL 1114</t>
        </r>
      </text>
    </comment>
    <comment ref="AC17" authorId="3" shapeId="0" xr:uid="{A5B0A328-2064-4BC2-AFD4-F05C44FE29E4}">
      <text>
        <r>
          <rPr>
            <sz val="9"/>
            <color indexed="81"/>
            <rFont val="Tahoma"/>
            <family val="2"/>
          </rPr>
          <t>or ANSI 3543</t>
        </r>
      </text>
    </comment>
    <comment ref="C19" authorId="2" shapeId="0" xr:uid="{00000000-0006-0000-0000-00000E000000}">
      <text>
        <r>
          <rPr>
            <sz val="9"/>
            <color indexed="81"/>
            <rFont val="Tahoma"/>
            <family val="2"/>
          </rPr>
          <t>course designated
A, H, N, or S</t>
        </r>
      </text>
    </comment>
    <comment ref="C20" authorId="2"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<sst xmlns="http://schemas.openxmlformats.org/spreadsheetml/2006/main" count="120" uniqueCount="83">
  <si>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</si>
  <si>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</si>
  <si>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</si>
  <si>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</si>
  <si>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</si>
  <si>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</si>
  <si>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</si>
  <si>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</si>
  <si>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</si>
  <si>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</si>
  <si>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</si>
  <si>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</si>
  <si>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</si>
  <si>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</si>
  <si>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</si>
  <si>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</si>
  <si>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</si>
  <si>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</si>
  <si>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</si>
  <si>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</si>
  <si>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</si>
  <si>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</si>
  <si>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</si>
  <si>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</si>
  <si>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</si>
  <si>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</si>
  <si>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</si>
  <si>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</si>
  <si>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</si>
  <si>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</si>
  <si>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</si>
  <si>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</si>
  <si>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</si>
  <si>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</si>
  <si>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</si>
  <si>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</si>
  <si>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</si>
  <si>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</si>
  <si>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</si>
  <si>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</si>
  <si>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</si>
  <si>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</si>
  <si>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</si>
  <si>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</si>
  <si>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</si>
  <si>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</si>
  <si>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</si>
  <si>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</si>
  <si>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</si>
  <si>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</si>
  <si>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</si>
  <si>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Total Hours to Date:</t>
  </si>
  <si>
    <t>(hrs. = current courses + deficiencies)</t>
  </si>
  <si>
    <t>APPROVED BY:</t>
  </si>
  <si>
    <t>Elective Hours:</t>
  </si>
  <si>
    <t>NSCI</t>
  </si>
  <si>
    <t>HORT</t>
  </si>
  <si>
    <t>(N)</t>
  </si>
  <si>
    <t>GENED</t>
  </si>
  <si>
    <t>AGCM</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</si>
  <si>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</si>
  <si>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</si>
  <si>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</si>
  <si>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</si>
  <si>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LNAME, FNAME</t>
  </si>
  <si>
    <t>ADVISOR</t>
  </si>
  <si>
    <t>EARNED U/D HOURS (40)</t>
  </si>
  <si>
    <t>GPA U/D HOURS</t>
  </si>
  <si>
    <t>General Education Requirements:  40 Hours</t>
  </si>
  <si>
    <t>Ag</t>
  </si>
  <si>
    <t>FERGUSON COLLEGE OF AGRICULTURE</t>
  </si>
  <si>
    <t>Upper-Division GPA:</t>
  </si>
  <si>
    <t xml:space="preserve">Upper-Div. hours &amp; points needed: </t>
  </si>
  <si>
    <t>Total  Upper-Div. Hours to Date:</t>
  </si>
  <si>
    <t>Total  Upper-Div. Points to Date:</t>
  </si>
  <si>
    <t>STAT</t>
  </si>
  <si>
    <t>College/Dept. Requirements:  21 Hours</t>
  </si>
  <si>
    <t>Core Courses:  32 Hours</t>
  </si>
  <si>
    <t>Emphasis Areas:  21 Hours</t>
  </si>
  <si>
    <t>Related Courses:  6 Hours</t>
  </si>
  <si>
    <t>Major Requirements:  59 Hours</t>
  </si>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</sst>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1" xfId="2" applyFont="1" applyBorder="1" applyProtection="1">
      <protection locked="0"/>
    </xf>
    <xf numFmtId="0" fontId="0" fillId="0" borderId="0" xfId="2" applyFont="1" applyProtection="1">
      <protection locked="0" hidden="1"/>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2" fillId="0" borderId="0" xfId="2" applyFont="1" applyProtection="1">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xf numFmtId="164" fontId="22" fillId="3" borderId="3" xfId="2" applyNumberFormat="1" applyFont="1" applyFill="1" applyBorder="1" applyAlignment="1" applyProtection="1">
      <alignment horizontal="center"/>
      <protection locked="0"/>
    </xf>
    <xf numFmtId="0" fontId="2" fillId="0" borderId="0" xfId="2" applyFont="1" applyBorder="1" applyAlignment="1" applyProtection="1">
      <alignment horizontal="left"/>
      <protection locked="0" hidden="1"/>
    </xf>
    <xf numFmtId="0" fontId="11" fillId="0" borderId="0" xfId="2" applyAlignment="1" applyProtection="1">
      <alignment horizontal="left"/>
      <protection hidden="1"/>
    </xf>
    <xf numFmtId="0" fontId="2" fillId="0" borderId="18" xfId="2" applyFont="1" applyBorder="1" applyProtection="1">
      <protection locked="0" hidden="1"/>
    </xf>
    <xf numFmtId="0" fontId="2" fillId="0" borderId="0" xfId="2" applyFont="1" applyBorder="1" applyProtection="1">
      <protection locked="0" hidden="1"/>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Fill="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5" xfId="2" applyFill="1" applyBorder="1" applyAlignment="1" applyProtection="1">
      <alignment horizontal="left"/>
      <protection locked="0"/>
    </xf>
    <xf numFmtId="0" fontId="2" fillId="0" borderId="5" xfId="2" applyFont="1" applyFill="1" applyBorder="1" applyAlignment="1" applyProtection="1">
      <alignment horizontal="left"/>
      <protection locked="0"/>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4" fillId="0" borderId="0" xfId="2" applyFont="1" applyBorder="1" applyAlignment="1" applyProtection="1">
      <protection locked="0"/>
    </xf>
    <xf numFmtId="0" fontId="11" fillId="0" borderId="3" xfId="2" applyFill="1" applyBorder="1" applyAlignment="1" applyProtection="1">
      <alignment horizontal="left"/>
      <protection locked="0"/>
    </xf>
    <xf numFmtId="0" fontId="13" fillId="0" borderId="0" xfId="2" applyFont="1" applyBorder="1" applyAlignment="1" applyProtection="1">
      <alignment horizontal="center"/>
      <protection hidden="1"/>
    </xf>
    <xf numFmtId="0" fontId="23" fillId="0" borderId="0"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2" fillId="0" borderId="5"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0" xfId="2" applyFont="1" applyAlignment="1" applyProtection="1">
      <protection hidden="1"/>
    </xf>
    <xf numFmtId="0" fontId="11" fillId="0" borderId="0" xfId="2" applyBorder="1" applyAlignment="1" applyProtection="1">
      <alignment horizontal="left"/>
      <protection hidden="1"/>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8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76200</xdr:rowOff>
    </xdr:from>
    <xdr:to>
      <xdr:col>25</xdr:col>
      <xdr:colOff>13369</xdr:colOff>
      <xdr:row>41</xdr:row>
      <xdr:rowOff>140369</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82090" y="4819650"/>
          <a:ext cx="2608179" cy="23215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72089</xdr:colOff>
      <xdr:row>19</xdr:row>
      <xdr:rowOff>28575</xdr:rowOff>
    </xdr:from>
    <xdr:to>
      <xdr:col>34</xdr:col>
      <xdr:colOff>866776</xdr:colOff>
      <xdr:row>29</xdr:row>
      <xdr:rowOff>123824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48989" y="3057525"/>
          <a:ext cx="2985437" cy="198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0" i="0" u="sng"/>
            <a:t>Safety</a:t>
          </a:r>
          <a:r>
            <a:rPr lang="en-US" sz="1100" b="0" i="0" u="sng" baseline="0"/>
            <a:t> Emphasis </a:t>
          </a:r>
          <a:r>
            <a:rPr lang="en-US" sz="1100" b="1" i="0" u="none" baseline="0"/>
            <a:t>- </a:t>
          </a:r>
          <a:r>
            <a:rPr lang="en-US" sz="1100" b="1" i="0" baseline="0"/>
            <a:t>FDSC </a:t>
          </a:r>
          <a:r>
            <a:rPr lang="en-US" sz="1100" b="0" i="0" baseline="0"/>
            <a:t>3133, 4113, 4153, </a:t>
          </a:r>
        </a:p>
        <a:p>
          <a:r>
            <a:rPr lang="en-US" sz="1100" b="1" i="0" baseline="0"/>
            <a:t>AGEC </a:t>
          </a:r>
          <a:r>
            <a:rPr lang="en-US" sz="1100" b="0" i="0" baseline="0"/>
            <a:t>3713, </a:t>
          </a:r>
          <a:r>
            <a:rPr lang="en-US" sz="1100" b="1" i="0" baseline="0"/>
            <a:t>9 hours 4000-level FDSC</a:t>
          </a:r>
        </a:p>
        <a:p>
          <a:r>
            <a:rPr lang="en-US" sz="1100" b="0" i="0" u="sng" baseline="0"/>
            <a:t>Meats Emphasis</a:t>
          </a:r>
          <a:r>
            <a:rPr lang="en-US" sz="1100" b="0" i="0" u="none" baseline="0"/>
            <a:t> </a:t>
          </a:r>
          <a:r>
            <a:rPr lang="en-US" sz="1100" b="1" i="0" u="none" baseline="0"/>
            <a:t>- </a:t>
          </a:r>
          <a:r>
            <a:rPr lang="en-US" sz="1100" b="1" i="0" baseline="0"/>
            <a:t>ANSI </a:t>
          </a:r>
          <a:r>
            <a:rPr lang="en-US" sz="1100" b="0" i="0" baseline="0"/>
            <a:t>1023 and 1021 or 1124, 3232, 3333, </a:t>
          </a:r>
        </a:p>
        <a:p>
          <a:r>
            <a:rPr lang="en-US" sz="1100" b="1" i="0" baseline="0"/>
            <a:t>FDSC </a:t>
          </a:r>
          <a:r>
            <a:rPr lang="en-US" sz="1100" b="0" i="0" baseline="0"/>
            <a:t>4333, </a:t>
          </a:r>
          <a:r>
            <a:rPr lang="en-US" sz="1100" b="1" i="0" baseline="0"/>
            <a:t>9 hours 4000-level FDSC</a:t>
          </a:r>
        </a:p>
        <a:p>
          <a:r>
            <a:rPr lang="en-US" sz="1100" b="0" i="0" u="sng" baseline="0"/>
            <a:t>Industry Emphasis</a:t>
          </a:r>
          <a:r>
            <a:rPr lang="en-US" sz="1100" b="0" i="0" u="none" baseline="0"/>
            <a:t> </a:t>
          </a:r>
          <a:r>
            <a:rPr lang="en-US" sz="1100" b="1" i="0" u="none" baseline="0"/>
            <a:t>- </a:t>
          </a:r>
          <a:r>
            <a:rPr lang="en-US" sz="1100" b="1" i="0" baseline="0"/>
            <a:t>9 hours 3000-level FDSC</a:t>
          </a:r>
          <a:r>
            <a:rPr lang="en-US" sz="1100" b="0" i="0" baseline="0"/>
            <a:t>,</a:t>
          </a:r>
          <a:endParaRPr lang="en-US" sz="1100" b="1" i="0" baseline="0"/>
        </a:p>
        <a:p>
          <a:r>
            <a:rPr lang="en-US" sz="1100" b="1" i="0" baseline="0"/>
            <a:t>12 hours 4000-level FDSC</a:t>
          </a:r>
        </a:p>
        <a:p>
          <a:r>
            <a:rPr lang="en-US" sz="1100" b="0" i="0" u="sng" baseline="0"/>
            <a:t>Science Emphasis</a:t>
          </a:r>
          <a:r>
            <a:rPr lang="en-US" sz="1100" b="0" i="0" u="none" baseline="0"/>
            <a:t> </a:t>
          </a:r>
          <a:r>
            <a:rPr lang="en-US" sz="1100" b="1" i="0" u="none" baseline="0"/>
            <a:t>- </a:t>
          </a:r>
          <a:r>
            <a:rPr lang="en-US" sz="1100" b="1" i="0" baseline="0"/>
            <a:t>FDSC </a:t>
          </a:r>
          <a:r>
            <a:rPr lang="en-US" sz="1100" b="0" i="0" baseline="0"/>
            <a:t>4113, </a:t>
          </a:r>
          <a:r>
            <a:rPr lang="en-US" sz="1100" b="1" i="0" baseline="0"/>
            <a:t>PHYS </a:t>
          </a:r>
          <a:r>
            <a:rPr lang="en-US" sz="1100" b="0" i="0" baseline="0"/>
            <a:t>1014, </a:t>
          </a:r>
          <a:r>
            <a:rPr lang="en-US" sz="1100" b="1" i="0" baseline="0"/>
            <a:t>CHEM </a:t>
          </a:r>
          <a:r>
            <a:rPr lang="en-US" sz="1100" b="0" i="0" baseline="0"/>
            <a:t>3013 and 3012, </a:t>
          </a:r>
          <a:r>
            <a:rPr lang="en-US" sz="1100" b="1" i="0" baseline="0"/>
            <a:t>BIOC </a:t>
          </a:r>
          <a:r>
            <a:rPr lang="en-US" sz="1100" b="0" i="0" baseline="0"/>
            <a:t>3653, </a:t>
          </a:r>
          <a:r>
            <a:rPr lang="en-US" sz="1100" b="1" i="0" baseline="0"/>
            <a:t>3 hours 3000-level FDSC</a:t>
          </a:r>
          <a:r>
            <a:rPr lang="en-US" sz="1100" b="0" i="0" baseline="0"/>
            <a:t>, </a:t>
          </a:r>
          <a:r>
            <a:rPr lang="en-US" sz="1100" b="1" i="0" baseline="0"/>
            <a:t>3 hours 4000-level FDSC</a:t>
          </a:r>
        </a:p>
      </xdr:txBody>
    </xdr:sp>
    <xdr:clientData/>
  </xdr:twoCellAnchor>
  <xdr:twoCellAnchor>
    <xdr:from>
      <xdr:col>25</xdr:col>
      <xdr:colOff>92012</xdr:colOff>
      <xdr:row>38</xdr:row>
      <xdr:rowOff>28575</xdr:rowOff>
    </xdr:from>
    <xdr:to>
      <xdr:col>34</xdr:col>
      <xdr:colOff>852135</xdr:colOff>
      <xdr:row>40</xdr:row>
      <xdr:rowOff>142875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68912" y="6515100"/>
          <a:ext cx="2950873"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0" baseline="0"/>
            <a:t>6 Hours from courses with prefixes in FC, SSB, MMJ or SC</a:t>
          </a:r>
          <a:endParaRPr lang="en-US" sz="1100" b="0"/>
        </a:p>
      </xdr:txBody>
    </xdr:sp>
    <xdr:clientData/>
  </xdr:twoCellAnchor>
  <xdr:twoCellAnchor>
    <xdr:from>
      <xdr:col>15</xdr:col>
      <xdr:colOff>47625</xdr:colOff>
      <xdr:row>42</xdr:row>
      <xdr:rowOff>30079</xdr:rowOff>
    </xdr:from>
    <xdr:to>
      <xdr:col>25</xdr:col>
      <xdr:colOff>28575</xdr:colOff>
      <xdr:row>44</xdr:row>
      <xdr:rowOff>10027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019425" y="7202404"/>
          <a:ext cx="2686050" cy="313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75"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6"/>
  <sheetViews>
    <sheetView showGridLines="0" tabSelected="1" topLeftCell="A16" zoomScaleNormal="100" workbookViewId="0">
      <selection activeCell="Y18" sqref="Y18"/>
    </sheetView>
  </sheetViews>
  <sheetFormatPr baseColWidth="10" defaultColWidth="9.1640625" defaultRowHeight="13" x14ac:dyDescent="0.15"/>
  <cols>
    <col min="1" max="1" width="7.832031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6.5" style="38" customWidth="1"/>
    <col min="29" max="29" width="7.5" style="38" customWidth="1"/>
    <col min="30" max="30" width="4.5" style="38" hidden="1" customWidth="1"/>
    <col min="31" max="31" width="5.1640625" style="38" hidden="1" customWidth="1"/>
    <col min="32" max="32" width="5.5" style="38" hidden="1" customWidth="1"/>
    <col min="33" max="33" width="2" style="62" customWidth="1"/>
    <col min="34" max="34" width="8.5" style="38" customWidth="1"/>
    <col min="35" max="35" width="13.5" style="38" customWidth="1"/>
    <col min="36" max="36" width="9.1640625" style="38"/>
    <col min="37" max="37" width="9.1640625" style="62"/>
    <col min="38" max="16384" width="9.1640625" style="38"/>
  </cols>
  <sheetData>
    <row r="1" spans="1:37" s="31" customFormat="1" ht="23.25" customHeight="1" x14ac:dyDescent="0.2">
      <c r="A1" s="29" t="s">
        <v>17</v>
      </c>
      <c r="B1" s="170" t="s">
        <v>64</v>
      </c>
      <c r="C1" s="170"/>
      <c r="D1" s="170"/>
      <c r="E1" s="170"/>
      <c r="F1" s="170"/>
      <c r="G1" s="170"/>
      <c r="H1" s="170"/>
      <c r="I1" s="170"/>
      <c r="J1" s="170"/>
      <c r="K1" s="170"/>
      <c r="L1" s="170"/>
      <c r="M1" s="170"/>
      <c r="N1" s="170"/>
      <c r="O1" s="170"/>
      <c r="P1" s="170"/>
      <c r="Q1" s="170"/>
      <c r="R1" s="29" t="s">
        <v>6</v>
      </c>
      <c r="S1" s="171" t="s">
        <v>81</v>
      </c>
      <c r="T1" s="171"/>
      <c r="U1" s="171"/>
      <c r="V1" s="171"/>
      <c r="W1" s="171"/>
      <c r="X1" s="171"/>
      <c r="Y1" s="171"/>
      <c r="Z1" s="169" t="s">
        <v>33</v>
      </c>
      <c r="AA1" s="169"/>
      <c r="AB1" s="169"/>
      <c r="AC1" s="29" t="s">
        <v>18</v>
      </c>
      <c r="AD1" s="29"/>
      <c r="AE1" s="29"/>
      <c r="AF1" s="29"/>
      <c r="AG1" s="167" t="s">
        <v>65</v>
      </c>
      <c r="AH1" s="167"/>
      <c r="AI1" s="167"/>
      <c r="AK1" s="130"/>
    </row>
    <row r="2" spans="1:37"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8" x14ac:dyDescent="0.2">
      <c r="A3" s="39" t="s">
        <v>68</v>
      </c>
      <c r="B3" s="40"/>
      <c r="C3" s="40"/>
      <c r="D3" s="41"/>
      <c r="E3" s="41"/>
      <c r="F3" s="41"/>
      <c r="G3" s="42"/>
      <c r="H3" s="43"/>
      <c r="I3" s="98"/>
      <c r="J3" s="98"/>
      <c r="K3" s="98"/>
      <c r="L3" s="98"/>
      <c r="M3" s="98"/>
      <c r="N3" s="98"/>
      <c r="O3" s="98"/>
      <c r="P3" s="98"/>
      <c r="Q3" s="97" t="s">
        <v>76</v>
      </c>
      <c r="R3" s="98"/>
      <c r="S3" s="32"/>
      <c r="T3" s="35"/>
      <c r="U3" s="35"/>
      <c r="V3" s="35"/>
      <c r="W3" s="99"/>
      <c r="X3" s="99"/>
      <c r="Y3" s="99"/>
      <c r="Z3" s="30"/>
      <c r="AA3" s="97" t="s">
        <v>80</v>
      </c>
      <c r="AB3" s="44"/>
      <c r="AC3" s="44"/>
      <c r="AD3" s="44"/>
      <c r="AE3" s="44"/>
      <c r="AF3" s="44"/>
      <c r="AG3" s="44"/>
      <c r="AH3" s="44"/>
      <c r="AI3" s="102" t="s">
        <v>82</v>
      </c>
    </row>
    <row r="4" spans="1:37"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7" ht="9" customHeight="1" x14ac:dyDescent="0.15">
      <c r="A6" s="45"/>
      <c r="B6" s="45"/>
      <c r="C6" s="45"/>
      <c r="D6" s="45"/>
      <c r="I6" s="141"/>
      <c r="J6" s="141"/>
      <c r="K6" s="141"/>
      <c r="L6" s="141"/>
      <c r="M6" s="49"/>
      <c r="N6" s="49"/>
      <c r="O6" s="49"/>
      <c r="P6" s="45"/>
      <c r="Q6" s="45"/>
      <c r="R6" s="45"/>
      <c r="S6" s="41"/>
      <c r="T6" s="45"/>
      <c r="U6" s="45"/>
      <c r="V6" s="45"/>
      <c r="W6" s="45"/>
      <c r="X6" s="41"/>
      <c r="Y6" s="45"/>
      <c r="Z6" s="45"/>
      <c r="AA6" s="45"/>
      <c r="AB6" s="45"/>
      <c r="AC6" s="45"/>
      <c r="AD6" s="45"/>
      <c r="AE6" s="45"/>
      <c r="AF6" s="45"/>
      <c r="AG6" s="41"/>
      <c r="AH6" s="45"/>
      <c r="AI6" s="45"/>
    </row>
    <row r="7" spans="1:37" x14ac:dyDescent="0.15">
      <c r="A7" s="50" t="s">
        <v>25</v>
      </c>
      <c r="B7" s="119">
        <v>1113</v>
      </c>
      <c r="C7" s="157"/>
      <c r="D7" s="158"/>
      <c r="E7" s="51">
        <f t="shared" ref="E7:E22" si="0">IF(H7&lt;&gt;"",H7,3)*IF(C7="A",4,IF(C7="B",3,IF(C7="C",2,IF(C7="D",1,IF(AND(C7&gt;=0,C7&lt;=4,ISNUMBER(C7)),C7,0)))))</f>
        <v>0</v>
      </c>
      <c r="F7" s="51" t="str">
        <f t="shared" ref="F7:F22" si="1">IF(OR(C7="A",C7="B",C7="C",C7="D",C7="F",AND(C7&gt;=0,C7&lt;=4,ISNUMBER(C7))),IF(H7&lt;&gt;"",H7,3),"")</f>
        <v/>
      </c>
      <c r="G7" s="51" t="str">
        <f t="shared" ref="G7:G22" si="2">IF(OR(C7="A",C7="B",C7="C",C7="D",C7="P",AND(C7&gt;=0,C7&lt;=4,ISNUMBER(C7))),IF(H7&lt;&gt;"",H7,3),"")</f>
        <v/>
      </c>
      <c r="H7" s="52"/>
      <c r="I7" s="168"/>
      <c r="J7" s="168"/>
      <c r="K7" s="168"/>
      <c r="L7" s="168"/>
      <c r="M7" s="53"/>
      <c r="N7" s="53"/>
      <c r="O7" s="53"/>
      <c r="P7" s="45"/>
      <c r="Q7" s="50" t="s">
        <v>26</v>
      </c>
      <c r="R7" s="115">
        <v>1011</v>
      </c>
      <c r="S7" s="75"/>
      <c r="T7" s="51">
        <f>IF(W7&lt;&gt;"",W7,3)*IF(S7="A",4,IF(S7="B",3,IF(S7="C",2,IF(S7="D",1,IF(AND(S7&gt;=0,S7&lt;=4,ISNUMBER(S7)),S7,0)))))</f>
        <v>0</v>
      </c>
      <c r="U7" s="51" t="str">
        <f>IF(OR(S7="A",S7="B",S7="C",S7="D",S7="F",AND(S7&gt;=0,S7&lt;=4,ISNUMBER(S7))),IF(W7&lt;&gt;"",W7,3),"")</f>
        <v/>
      </c>
      <c r="V7" s="51" t="str">
        <f>IF(OR(S7="A",S7="B",S7="C",S7="D",S7="P",AND(S7&gt;=0,S7&lt;=4,ISNUMBER(S7))),IF(W7&lt;&gt;"",W7,3),"")</f>
        <v/>
      </c>
      <c r="W7" s="52">
        <v>1</v>
      </c>
      <c r="X7" s="154"/>
      <c r="Y7" s="154"/>
      <c r="Z7" s="45"/>
      <c r="AA7" s="72" t="s">
        <v>77</v>
      </c>
      <c r="AB7" s="54"/>
      <c r="AC7" s="54"/>
      <c r="AD7" s="41"/>
      <c r="AE7" s="41"/>
      <c r="AF7" s="41"/>
      <c r="AG7" s="42"/>
      <c r="AH7" s="43"/>
      <c r="AI7" s="43"/>
    </row>
    <row r="8" spans="1:37" x14ac:dyDescent="0.15">
      <c r="A8" s="79" t="s">
        <v>25</v>
      </c>
      <c r="B8" s="119">
        <v>1213</v>
      </c>
      <c r="C8" s="172"/>
      <c r="D8" s="173"/>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62"/>
      <c r="J8" s="162"/>
      <c r="K8" s="162"/>
      <c r="L8" s="162"/>
      <c r="M8" s="53"/>
      <c r="N8" s="53"/>
      <c r="O8" s="53"/>
      <c r="P8" s="45"/>
      <c r="Q8" s="79" t="s">
        <v>31</v>
      </c>
      <c r="R8" s="117">
        <v>2111</v>
      </c>
      <c r="S8" s="132"/>
      <c r="T8" s="51">
        <f t="shared" ref="T8" si="6">IF(W8&lt;&gt;"",W8,3)*IF(S8="A",4,IF(S8="B",3,IF(S8="C",2,IF(S8="D",1,IF(AND(S8&gt;=0,S8&lt;=4,ISNUMBER(S8)),S8,0)))))</f>
        <v>0</v>
      </c>
      <c r="U8" s="51" t="str">
        <f t="shared" ref="U8" si="7">IF(OR(S8="A",S8="B",S8="C",S8="D",S8="F",AND(S8&gt;=0,S8&lt;=4,ISNUMBER(S8))),IF(W8&lt;&gt;"",W8,3),"")</f>
        <v/>
      </c>
      <c r="V8" s="51" t="str">
        <f t="shared" ref="V8" si="8">IF(OR(S8="A",S8="B",S8="C",S8="D",S8="P",AND(S8&gt;=0,S8&lt;=4,ISNUMBER(S8))),IF(W8&lt;&gt;"",W8,3),"")</f>
        <v/>
      </c>
      <c r="W8" s="52">
        <v>1</v>
      </c>
      <c r="X8" s="156"/>
      <c r="Y8" s="156"/>
      <c r="Z8" s="45"/>
      <c r="AA8" s="116" t="s">
        <v>31</v>
      </c>
      <c r="AB8" s="115">
        <v>4863</v>
      </c>
      <c r="AC8" s="132"/>
      <c r="AD8" s="51">
        <f t="shared" ref="AD8" si="9">IF(AG8&lt;&gt;"",AG8,3)*IF(AC8="A",4,IF(AC8="B",3,IF(AC8="C",2,IF(AC8="D",1,IF(AND(AC8&gt;=0,AC8&lt;=4,ISNUMBER(AC8)),AC8,0)))))</f>
        <v>0</v>
      </c>
      <c r="AE8" s="51" t="str">
        <f t="shared" ref="AE8" si="10">IF(OR(AC8="A",AC8="B",AC8="C",AC8="D",AC8="F",AND(AC8&gt;=0,AC8&lt;=4,ISNUMBER(AC8))),IF(AG8&lt;&gt;"",AG8,3),"")</f>
        <v/>
      </c>
      <c r="AF8" s="51" t="str">
        <f t="shared" ref="AF8" si="11">IF(OR(AC8="A",AC8="B",AC8="C",AC8="D",AC8="P",AND(AC8&gt;=0,AC8&lt;=4,ISNUMBER(AC8))),IF(AG8&lt;&gt;"",AG8,3),"")</f>
        <v/>
      </c>
      <c r="AG8" s="52"/>
      <c r="AH8" s="154"/>
      <c r="AI8" s="154"/>
    </row>
    <row r="9" spans="1:37" x14ac:dyDescent="0.15">
      <c r="A9" s="50" t="s">
        <v>27</v>
      </c>
      <c r="B9" s="120">
        <v>1103</v>
      </c>
      <c r="C9" s="157"/>
      <c r="D9" s="158"/>
      <c r="E9" s="51">
        <f t="shared" si="0"/>
        <v>0</v>
      </c>
      <c r="F9" s="51" t="str">
        <f t="shared" si="1"/>
        <v/>
      </c>
      <c r="G9" s="51" t="str">
        <f t="shared" si="2"/>
        <v/>
      </c>
      <c r="H9" s="52"/>
      <c r="I9" s="162"/>
      <c r="J9" s="162"/>
      <c r="K9" s="162"/>
      <c r="L9" s="162"/>
      <c r="M9" s="53"/>
      <c r="N9" s="53"/>
      <c r="O9" s="53"/>
      <c r="P9" s="45"/>
      <c r="Q9" s="79" t="s">
        <v>31</v>
      </c>
      <c r="R9" s="120">
        <v>2233</v>
      </c>
      <c r="S9" s="77"/>
      <c r="T9" s="51">
        <f>IF(W9&lt;&gt;"",W9,3)*IF(S9="A",4,IF(S9="B",3,IF(S9="C",2,IF(S9="D",1,IF(AND(S9&gt;=0,S9&lt;=4,ISNUMBER(S9)),S9,0)))))</f>
        <v>0</v>
      </c>
      <c r="U9" s="51" t="str">
        <f>IF(OR(S9="A",S9="B",S9="C",S9="D",S9="F",AND(S9&gt;=0,S9&lt;=4,ISNUMBER(S9))),IF(W9&lt;&gt;"",W9,3),"")</f>
        <v/>
      </c>
      <c r="V9" s="51" t="str">
        <f>IF(OR(S9="A",S9="B",S9="C",S9="D",S9="P",AND(S9&gt;=0,S9&lt;=4,ISNUMBER(S9))),IF(W9&lt;&gt;"",W9,3),"")</f>
        <v/>
      </c>
      <c r="W9" s="52"/>
      <c r="X9" s="155"/>
      <c r="Y9" s="155"/>
      <c r="Z9" s="45"/>
      <c r="AA9" s="116" t="s">
        <v>33</v>
      </c>
      <c r="AB9" s="118">
        <v>3123</v>
      </c>
      <c r="AC9" s="136"/>
      <c r="AD9" s="51">
        <f>IF(AG9&lt;&gt;"",AG9,3)*IF(AC9="A",4,IF(AC9="B",3,IF(AC9="C",2,IF(AC9="D",1,IF(AND(AC9&gt;=0,AC9&lt;=4,ISNUMBER(AC9)),AC9,0)))))</f>
        <v>0</v>
      </c>
      <c r="AE9" s="51" t="str">
        <f>IF(OR(AC9="A",AC9="B",AC9="C",AC9="D",AC9="F",AND(AC9&gt;=0,AC9&lt;=4,ISNUMBER(AC9))),IF(AG9&lt;&gt;"",AG9,3),"")</f>
        <v/>
      </c>
      <c r="AF9" s="51" t="str">
        <f>IF(OR(AC9="A",AC9="B",AC9="C",AC9="D",AC9="P",AND(AC9&gt;=0,AC9&lt;=4,ISNUMBER(AC9))),IF(AG9&lt;&gt;"",AG9,3),"")</f>
        <v/>
      </c>
      <c r="AG9" s="52"/>
      <c r="AH9" s="154"/>
      <c r="AI9" s="154"/>
    </row>
    <row r="10" spans="1:37" x14ac:dyDescent="0.15">
      <c r="A10" s="50" t="s">
        <v>28</v>
      </c>
      <c r="B10" s="117">
        <v>1113</v>
      </c>
      <c r="C10" s="157"/>
      <c r="D10" s="158"/>
      <c r="E10" s="51">
        <f t="shared" si="0"/>
        <v>0</v>
      </c>
      <c r="F10" s="51" t="str">
        <f t="shared" si="1"/>
        <v/>
      </c>
      <c r="G10" s="51" t="str">
        <f t="shared" si="2"/>
        <v/>
      </c>
      <c r="H10" s="52"/>
      <c r="I10" s="162"/>
      <c r="J10" s="162"/>
      <c r="K10" s="162"/>
      <c r="L10" s="162"/>
      <c r="M10" s="53"/>
      <c r="N10" s="53"/>
      <c r="O10" s="53"/>
      <c r="P10" s="45"/>
      <c r="Q10" s="79" t="s">
        <v>33</v>
      </c>
      <c r="R10" s="117">
        <v>1133</v>
      </c>
      <c r="S10" s="75"/>
      <c r="T10" s="51">
        <f t="shared" ref="T10:T11" si="12">IF(W10&lt;&gt;"",W10,3)*IF(S10="A",4,IF(S10="B",3,IF(S10="C",2,IF(S10="D",1,IF(AND(S10&gt;=0,S10&lt;=4,ISNUMBER(S10)),S10,0)))))</f>
        <v>0</v>
      </c>
      <c r="U10" s="51" t="str">
        <f t="shared" ref="U10:U11" si="13">IF(OR(S10="A",S10="B",S10="C",S10="D",S10="F",AND(S10&gt;=0,S10&lt;=4,ISNUMBER(S10))),IF(W10&lt;&gt;"",W10,3),"")</f>
        <v/>
      </c>
      <c r="V10" s="51" t="str">
        <f t="shared" ref="V10:V11" si="14">IF(OR(S10="A",S10="B",S10="C",S10="D",S10="P",AND(S10&gt;=0,S10&lt;=4,ISNUMBER(S10))),IF(W10&lt;&gt;"",W10,3),"")</f>
        <v/>
      </c>
      <c r="W10" s="52"/>
      <c r="X10" s="156"/>
      <c r="Y10" s="156"/>
      <c r="Z10" s="45"/>
      <c r="AA10" s="116" t="s">
        <v>33</v>
      </c>
      <c r="AB10" s="117">
        <v>3154</v>
      </c>
      <c r="AC10" s="136"/>
      <c r="AD10" s="51">
        <f>IF(AG10&lt;&gt;"",AG10,3)*IF(AC10="A",4,IF(AC10="B",3,IF(AC10="C",2,IF(AC10="D",1,IF(AND(AC10&gt;=0,AC10&lt;=4,ISNUMBER(AC10)),AC10,0)))))</f>
        <v>0</v>
      </c>
      <c r="AE10" s="51" t="str">
        <f>IF(OR(AC10="A",AC10="B",AC10="C",AC10="D",AC10="F",AND(AC10&gt;=0,AC10&lt;=4,ISNUMBER(AC10))),IF(AG10&lt;&gt;"",AG10,3),"")</f>
        <v/>
      </c>
      <c r="AF10" s="51" t="str">
        <f>IF(OR(AC10="A",AC10="B",AC10="C",AC10="D",AC10="P",AND(AC10&gt;=0,AC10&lt;=4,ISNUMBER(AC10))),IF(AG10&lt;&gt;"",AG10,3),"")</f>
        <v/>
      </c>
      <c r="AG10" s="52">
        <v>4</v>
      </c>
      <c r="AH10" s="154"/>
      <c r="AI10" s="154"/>
    </row>
    <row r="11" spans="1:37" x14ac:dyDescent="0.15">
      <c r="A11" s="50" t="s">
        <v>30</v>
      </c>
      <c r="B11" s="120">
        <v>1513</v>
      </c>
      <c r="C11" s="172"/>
      <c r="D11" s="174"/>
      <c r="E11" s="51">
        <f t="shared" si="0"/>
        <v>0</v>
      </c>
      <c r="F11" s="51" t="str">
        <f t="shared" si="1"/>
        <v/>
      </c>
      <c r="G11" s="51" t="str">
        <f t="shared" si="2"/>
        <v/>
      </c>
      <c r="H11" s="52"/>
      <c r="I11" s="159"/>
      <c r="J11" s="159"/>
      <c r="K11" s="159"/>
      <c r="L11" s="159"/>
      <c r="M11" s="53"/>
      <c r="N11" s="53"/>
      <c r="O11" s="53"/>
      <c r="P11" s="45"/>
      <c r="Q11" s="79" t="s">
        <v>35</v>
      </c>
      <c r="R11" s="120">
        <v>1314</v>
      </c>
      <c r="S11" s="77"/>
      <c r="T11" s="51">
        <f t="shared" si="12"/>
        <v>0</v>
      </c>
      <c r="U11" s="51" t="str">
        <f t="shared" si="13"/>
        <v/>
      </c>
      <c r="V11" s="51" t="str">
        <f t="shared" si="14"/>
        <v/>
      </c>
      <c r="W11" s="52">
        <v>4</v>
      </c>
      <c r="X11" s="155"/>
      <c r="Y11" s="155"/>
      <c r="Z11" s="45"/>
      <c r="AA11" s="116" t="s">
        <v>33</v>
      </c>
      <c r="AB11" s="117">
        <v>3373</v>
      </c>
      <c r="AC11" s="136"/>
      <c r="AD11" s="51">
        <f>IF(AG11&lt;&gt;"",AG11,3)*IF(AC11="A",4,IF(AC11="B",3,IF(AC11="C",2,IF(AC11="D",1,IF(AND(AC11&gt;=0,AC11&lt;=4,ISNUMBER(AC11)),AC11,0)))))</f>
        <v>0</v>
      </c>
      <c r="AE11" s="51" t="str">
        <f>IF(OR(AC11="A",AC11="B",AC11="C",AC11="D",AC11="F",AND(AC11&gt;=0,AC11&lt;=4,ISNUMBER(AC11))),IF(AG11&lt;&gt;"",AG11,3),"")</f>
        <v/>
      </c>
      <c r="AF11" s="51" t="str">
        <f>IF(OR(AC11="A",AC11="B",AC11="C",AC11="D",AC11="P",AND(AC11&gt;=0,AC11&lt;=4,ISNUMBER(AC11))),IF(AG11&lt;&gt;"",AG11,3),"")</f>
        <v/>
      </c>
      <c r="AG11" s="52"/>
      <c r="AH11" s="154"/>
      <c r="AI11" s="154"/>
    </row>
    <row r="12" spans="1:37" x14ac:dyDescent="0.15">
      <c r="A12" s="83" t="s">
        <v>75</v>
      </c>
      <c r="B12" s="120">
        <v>2013</v>
      </c>
      <c r="C12" s="172"/>
      <c r="D12" s="174"/>
      <c r="E12" s="51">
        <f t="shared" si="0"/>
        <v>0</v>
      </c>
      <c r="F12" s="51" t="str">
        <f t="shared" si="1"/>
        <v/>
      </c>
      <c r="G12" s="51" t="str">
        <f t="shared" si="2"/>
        <v/>
      </c>
      <c r="H12" s="52"/>
      <c r="I12" s="159"/>
      <c r="J12" s="159"/>
      <c r="K12" s="159"/>
      <c r="L12" s="159"/>
      <c r="P12" s="45"/>
      <c r="Q12" s="101" t="s">
        <v>56</v>
      </c>
      <c r="R12" s="120">
        <v>1013</v>
      </c>
      <c r="S12" s="146"/>
      <c r="T12" s="51">
        <f t="shared" ref="T12" si="15">IF(W12&lt;&gt;"",W12,3)*IF(S12="A",4,IF(S12="B",3,IF(S12="C",2,IF(S12="D",1,IF(AND(S12&gt;=0,S12&lt;=4,ISNUMBER(S12)),S12,0)))))</f>
        <v>0</v>
      </c>
      <c r="U12" s="51" t="str">
        <f t="shared" ref="U12" si="16">IF(OR(S12="A",S12="B",S12="C",S12="D",S12="F",AND(S12&gt;=0,S12&lt;=4,ISNUMBER(S12))),IF(W12&lt;&gt;"",W12,3),"")</f>
        <v/>
      </c>
      <c r="V12" s="51" t="str">
        <f t="shared" ref="V12" si="17">IF(OR(S12="A",S12="B",S12="C",S12="D",S12="P",AND(S12&gt;=0,S12&lt;=4,ISNUMBER(S12))),IF(W12&lt;&gt;"",W12,3),"")</f>
        <v/>
      </c>
      <c r="W12" s="52"/>
      <c r="X12" s="155"/>
      <c r="Y12" s="155"/>
      <c r="Z12" s="45"/>
      <c r="AA12" s="116" t="s">
        <v>33</v>
      </c>
      <c r="AB12" s="117">
        <v>4143</v>
      </c>
      <c r="AC12" s="146"/>
      <c r="AD12" s="51">
        <f t="shared" ref="AD12" si="18">IF(AG12&lt;&gt;"",AG12,3)*IF(AC12="A",4,IF(AC12="B",3,IF(AC12="C",2,IF(AC12="D",1,IF(AND(AC12&gt;=0,AC12&lt;=4,ISNUMBER(AC12)),AC12,0)))))</f>
        <v>0</v>
      </c>
      <c r="AE12" s="51" t="str">
        <f t="shared" ref="AE12" si="19">IF(OR(AC12="A",AC12="B",AC12="C",AC12="D",AC12="F",AND(AC12&gt;=0,AC12&lt;=4,ISNUMBER(AC12))),IF(AG12&lt;&gt;"",AG12,3),"")</f>
        <v/>
      </c>
      <c r="AF12" s="51" t="str">
        <f t="shared" ref="AF12" si="20">IF(OR(AC12="A",AC12="B",AC12="C",AC12="D",AC12="P",AND(AC12&gt;=0,AC12&lt;=4,ISNUMBER(AC12))),IF(AG12&lt;&gt;"",AG12,3),"")</f>
        <v/>
      </c>
      <c r="AG12" s="52"/>
      <c r="AH12" s="155"/>
      <c r="AI12" s="156"/>
    </row>
    <row r="13" spans="1:37" x14ac:dyDescent="0.15">
      <c r="A13" s="135" t="s">
        <v>32</v>
      </c>
      <c r="B13" s="121"/>
      <c r="C13" s="157"/>
      <c r="D13" s="158"/>
      <c r="E13" s="51">
        <f t="shared" si="0"/>
        <v>0</v>
      </c>
      <c r="F13" s="51" t="str">
        <f t="shared" si="1"/>
        <v/>
      </c>
      <c r="G13" s="51" t="str">
        <f t="shared" si="2"/>
        <v/>
      </c>
      <c r="H13" s="52"/>
      <c r="I13" s="159"/>
      <c r="J13" s="159"/>
      <c r="K13" s="159"/>
      <c r="L13" s="159"/>
      <c r="M13" s="53"/>
      <c r="N13" s="53"/>
      <c r="O13" s="53"/>
      <c r="P13" s="45"/>
      <c r="Q13" s="101" t="s">
        <v>59</v>
      </c>
      <c r="R13" s="120">
        <v>3103</v>
      </c>
      <c r="S13" s="77"/>
      <c r="T13" s="51">
        <f t="shared" ref="T13" si="21">IF(W13&lt;&gt;"",W13,3)*IF(S13="A",4,IF(S13="B",3,IF(S13="C",2,IF(S13="D",1,IF(AND(S13&gt;=0,S13&lt;=4,ISNUMBER(S13)),S13,0)))))</f>
        <v>0</v>
      </c>
      <c r="U13" s="51" t="str">
        <f t="shared" ref="U13" si="22">IF(OR(S13="A",S13="B",S13="C",S13="D",S13="F",AND(S13&gt;=0,S13&lt;=4,ISNUMBER(S13))),IF(W13&lt;&gt;"",W13,3),"")</f>
        <v/>
      </c>
      <c r="V13" s="51" t="str">
        <f t="shared" ref="V13" si="23">IF(OR(S13="A",S13="B",S13="C",S13="D",S13="P",AND(S13&gt;=0,S13&lt;=4,ISNUMBER(S13))),IF(W13&lt;&gt;"",W13,3),"")</f>
        <v/>
      </c>
      <c r="W13" s="52"/>
      <c r="X13" s="156"/>
      <c r="Y13" s="156"/>
      <c r="Z13" s="45"/>
      <c r="AA13" s="116" t="s">
        <v>33</v>
      </c>
      <c r="AB13" s="117">
        <v>4763</v>
      </c>
      <c r="AC13" s="136"/>
      <c r="AD13" s="51">
        <f>IF(AG13&lt;&gt;"",AG13,3)*IF(AC13="A",4,IF(AC13="B",3,IF(AC13="C",2,IF(AC13="D",1,IF(AND(AC13&gt;=0,AC13&lt;=4,ISNUMBER(AC13)),AC13,0)))))</f>
        <v>0</v>
      </c>
      <c r="AE13" s="51" t="str">
        <f>IF(OR(AC13="A",AC13="B",AC13="C",AC13="D",AC13="F",AND(AC13&gt;=0,AC13&lt;=4,ISNUMBER(AC13))),IF(AG13&lt;&gt;"",AG13,3),"")</f>
        <v/>
      </c>
      <c r="AF13" s="51" t="str">
        <f>IF(OR(AC13="A",AC13="B",AC13="C",AC13="D",AC13="P",AND(AC13&gt;=0,AC13&lt;=4,ISNUMBER(AC13))),IF(AG13&lt;&gt;"",AG13,3),"")</f>
        <v/>
      </c>
      <c r="AG13" s="52"/>
      <c r="AH13" s="154"/>
      <c r="AI13" s="154"/>
    </row>
    <row r="14" spans="1:37" x14ac:dyDescent="0.15">
      <c r="A14" s="135" t="s">
        <v>32</v>
      </c>
      <c r="B14" s="121"/>
      <c r="C14" s="157"/>
      <c r="D14" s="158"/>
      <c r="E14" s="51">
        <f t="shared" si="0"/>
        <v>0</v>
      </c>
      <c r="F14" s="51" t="str">
        <f t="shared" si="1"/>
        <v/>
      </c>
      <c r="G14" s="51" t="str">
        <f t="shared" si="2"/>
        <v/>
      </c>
      <c r="H14" s="52"/>
      <c r="I14" s="159"/>
      <c r="J14" s="159"/>
      <c r="K14" s="159"/>
      <c r="L14" s="159"/>
      <c r="M14" s="53"/>
      <c r="N14" s="53"/>
      <c r="O14" s="53"/>
      <c r="P14" s="45"/>
      <c r="Q14" s="134" t="s">
        <v>63</v>
      </c>
      <c r="R14" s="121">
        <v>2713</v>
      </c>
      <c r="S14" s="136"/>
      <c r="T14" s="51">
        <f t="shared" ref="T14" si="24">IF(W14&lt;&gt;"",W14,3)*IF(S14="A",4,IF(S14="B",3,IF(S14="C",2,IF(S14="D",1,IF(AND(S14&gt;=0,S14&lt;=4,ISNUMBER(S14)),S14,0)))))</f>
        <v>0</v>
      </c>
      <c r="U14" s="51" t="str">
        <f t="shared" ref="U14" si="25">IF(OR(S14="A",S14="B",S14="C",S14="D",S14="F",AND(S14&gt;=0,S14&lt;=4,ISNUMBER(S14))),IF(W14&lt;&gt;"",W14,3),"")</f>
        <v/>
      </c>
      <c r="V14" s="51" t="str">
        <f t="shared" ref="V14" si="26">IF(OR(S14="A",S14="B",S14="C",S14="D",S14="P",AND(S14&gt;=0,S14&lt;=4,ISNUMBER(S14))),IF(W14&lt;&gt;"",W14,3),"")</f>
        <v/>
      </c>
      <c r="W14" s="52"/>
      <c r="X14" s="156"/>
      <c r="Y14" s="156"/>
      <c r="Z14" s="56"/>
      <c r="AA14" s="79" t="s">
        <v>35</v>
      </c>
      <c r="AB14" s="120">
        <v>1225</v>
      </c>
      <c r="AC14" s="77"/>
      <c r="AD14" s="51">
        <f>IF(AG14&lt;&gt;"",AG14,3)*IF(AC14="A",4,IF(AC14="B",3,IF(AC14="C",2,IF(AC14="D",1,IF(AND(AC14&gt;=0,AC14&lt;=4,ISNUMBER(AC14)),AC14,0)))))</f>
        <v>0</v>
      </c>
      <c r="AE14" s="51" t="str">
        <f>IF(OR(AC14="A",AC14="B",AC14="C",AC14="D",AC14="F",AND(AC14&gt;=0,AC14&lt;=4,ISNUMBER(AC14))),IF(AG14&lt;&gt;"",AG14,3),"")</f>
        <v/>
      </c>
      <c r="AF14" s="51" t="str">
        <f>IF(OR(AC14="A",AC14="B",AC14="C",AC14="D",AC14="P",AND(AC14&gt;=0,AC14&lt;=4,ISNUMBER(AC14))),IF(AG14&lt;&gt;"",AG14,3),"")</f>
        <v/>
      </c>
      <c r="AG14" s="52">
        <v>5</v>
      </c>
      <c r="AH14" s="155"/>
      <c r="AI14" s="155"/>
    </row>
    <row r="15" spans="1:37" x14ac:dyDescent="0.15">
      <c r="A15" s="134" t="s">
        <v>57</v>
      </c>
      <c r="B15" s="121"/>
      <c r="C15" s="157"/>
      <c r="D15" s="158"/>
      <c r="E15" s="51">
        <f t="shared" si="0"/>
        <v>0</v>
      </c>
      <c r="F15" s="51" t="str">
        <f t="shared" si="1"/>
        <v/>
      </c>
      <c r="G15" s="51" t="str">
        <f t="shared" si="2"/>
        <v/>
      </c>
      <c r="H15" s="52"/>
      <c r="I15" s="162"/>
      <c r="J15" s="162"/>
      <c r="K15" s="162"/>
      <c r="L15" s="162"/>
      <c r="M15" s="53"/>
      <c r="N15" s="53"/>
      <c r="O15" s="53"/>
      <c r="P15" s="45"/>
      <c r="Z15" s="45"/>
      <c r="AA15" s="79" t="s">
        <v>50</v>
      </c>
      <c r="AB15" s="117">
        <v>2123</v>
      </c>
      <c r="AC15" s="133"/>
      <c r="AD15" s="51">
        <f>IF(AG15&lt;&gt;"",AG15,3)*IF(AC15="A",4,IF(AC15="B",3,IF(AC15="C",2,IF(AC15="D",1,IF(AND(AC15&gt;=0,AC15&lt;=4,ISNUMBER(AC15)),AC15,0)))))</f>
        <v>0</v>
      </c>
      <c r="AE15" s="51" t="str">
        <f>IF(OR(AC15="A",AC15="B",AC15="C",AC15="D",AC15="F",AND(AC15&gt;=0,AC15&lt;=4,ISNUMBER(AC15))),IF(AG15&lt;&gt;"",AG15,3),"")</f>
        <v/>
      </c>
      <c r="AF15" s="51" t="str">
        <f>IF(OR(AC15="A",AC15="B",AC15="C",AC15="D",AC15="P",AND(AC15&gt;=0,AC15&lt;=4,ISNUMBER(AC15))),IF(AG15&lt;&gt;"",AG15,3),"")</f>
        <v/>
      </c>
      <c r="AG15" s="52"/>
      <c r="AH15" s="155"/>
      <c r="AI15" s="155"/>
    </row>
    <row r="16" spans="1:37" x14ac:dyDescent="0.15">
      <c r="A16" s="79" t="s">
        <v>34</v>
      </c>
      <c r="B16" s="120">
        <v>1113</v>
      </c>
      <c r="C16" s="157"/>
      <c r="D16" s="158"/>
      <c r="E16" s="51">
        <f t="shared" si="0"/>
        <v>0</v>
      </c>
      <c r="F16" s="51" t="str">
        <f t="shared" si="1"/>
        <v/>
      </c>
      <c r="G16" s="51" t="str">
        <f t="shared" si="2"/>
        <v/>
      </c>
      <c r="H16" s="55"/>
      <c r="I16" s="159"/>
      <c r="J16" s="159"/>
      <c r="K16" s="159"/>
      <c r="L16" s="159"/>
      <c r="M16" s="53"/>
      <c r="N16" s="53"/>
      <c r="O16" s="53"/>
      <c r="P16" s="56"/>
      <c r="Q16" s="53"/>
      <c r="R16" s="53"/>
      <c r="S16" s="53"/>
      <c r="T16" s="53"/>
      <c r="U16" s="53"/>
      <c r="V16" s="53"/>
      <c r="W16" s="53"/>
      <c r="X16" s="49"/>
      <c r="Y16" s="49"/>
      <c r="Z16" s="45"/>
      <c r="AA16" s="79" t="s">
        <v>50</v>
      </c>
      <c r="AB16" s="117">
        <v>2132</v>
      </c>
      <c r="AC16" s="133"/>
      <c r="AD16" s="51">
        <f t="shared" ref="AD16:AD17" si="27">IF(AG16&lt;&gt;"",AG16,3)*IF(AC16="A",4,IF(AC16="B",3,IF(AC16="C",2,IF(AC16="D",1,IF(AND(AC16&gt;=0,AC16&lt;=4,ISNUMBER(AC16)),AC16,0)))))</f>
        <v>0</v>
      </c>
      <c r="AE16" s="51" t="str">
        <f t="shared" ref="AE16:AE17" si="28">IF(OR(AC16="A",AC16="B",AC16="C",AC16="D",AC16="F",AND(AC16&gt;=0,AC16&lt;=4,ISNUMBER(AC16))),IF(AG16&lt;&gt;"",AG16,3),"")</f>
        <v/>
      </c>
      <c r="AF16" s="51" t="str">
        <f t="shared" ref="AF16:AF17" si="29">IF(OR(AC16="A",AC16="B",AC16="C",AC16="D",AC16="P",AND(AC16&gt;=0,AC16&lt;=4,ISNUMBER(AC16))),IF(AG16&lt;&gt;"",AG16,3),"")</f>
        <v/>
      </c>
      <c r="AG16" s="52">
        <v>2</v>
      </c>
      <c r="AH16" s="155"/>
      <c r="AI16" s="155"/>
    </row>
    <row r="17" spans="1:36" x14ac:dyDescent="0.15">
      <c r="A17" s="79" t="s">
        <v>34</v>
      </c>
      <c r="B17" s="117">
        <v>1111</v>
      </c>
      <c r="C17" s="157"/>
      <c r="D17" s="158"/>
      <c r="E17" s="51">
        <f t="shared" ref="E17" si="30">IF(H17&lt;&gt;"",H17,3)*IF(C17="A",4,IF(C17="B",3,IF(C17="C",2,IF(C17="D",1,IF(AND(C17&gt;=0,C17&lt;=4,ISNUMBER(C17)),C17,0)))))</f>
        <v>0</v>
      </c>
      <c r="F17" s="51" t="str">
        <f t="shared" ref="F17" si="31">IF(OR(C17="A",C17="B",C17="C",C17="D",C17="F",AND(C17&gt;=0,C17&lt;=4,ISNUMBER(C17))),IF(H17&lt;&gt;"",H17,3),"")</f>
        <v/>
      </c>
      <c r="G17" s="51" t="str">
        <f t="shared" ref="G17" si="32">IF(OR(C17="A",C17="B",C17="C",C17="D",C17="P",AND(C17&gt;=0,C17&lt;=4,ISNUMBER(C17))),IF(H17&lt;&gt;"",H17,3),"")</f>
        <v/>
      </c>
      <c r="H17" s="55">
        <v>1</v>
      </c>
      <c r="I17" s="159"/>
      <c r="J17" s="159"/>
      <c r="K17" s="159"/>
      <c r="L17" s="159"/>
      <c r="M17" s="53"/>
      <c r="N17" s="53"/>
      <c r="O17" s="53"/>
      <c r="P17" s="45"/>
      <c r="Q17" s="176"/>
      <c r="R17" s="177"/>
      <c r="S17" s="177"/>
      <c r="T17" s="177"/>
      <c r="U17" s="177"/>
      <c r="V17" s="177"/>
      <c r="W17" s="177"/>
      <c r="X17" s="44" t="s">
        <v>38</v>
      </c>
      <c r="Y17" s="49"/>
      <c r="Z17" s="45"/>
      <c r="AA17" s="101" t="s">
        <v>55</v>
      </c>
      <c r="AB17" s="120">
        <v>3543</v>
      </c>
      <c r="AC17" s="146"/>
      <c r="AD17" s="51">
        <f t="shared" si="27"/>
        <v>0</v>
      </c>
      <c r="AE17" s="51" t="str">
        <f t="shared" si="28"/>
        <v/>
      </c>
      <c r="AF17" s="51" t="str">
        <f t="shared" si="29"/>
        <v/>
      </c>
      <c r="AG17" s="52"/>
      <c r="AH17" s="155"/>
      <c r="AI17" s="155"/>
    </row>
    <row r="18" spans="1:36" x14ac:dyDescent="0.15">
      <c r="A18" s="79" t="s">
        <v>29</v>
      </c>
      <c r="B18" s="117">
        <v>1113</v>
      </c>
      <c r="C18" s="157"/>
      <c r="D18" s="158"/>
      <c r="E18" s="51">
        <f t="shared" si="0"/>
        <v>0</v>
      </c>
      <c r="F18" s="51" t="str">
        <f t="shared" si="1"/>
        <v/>
      </c>
      <c r="G18" s="51" t="str">
        <f t="shared" si="2"/>
        <v/>
      </c>
      <c r="H18" s="55"/>
      <c r="I18" s="162"/>
      <c r="J18" s="162"/>
      <c r="K18" s="162"/>
      <c r="L18" s="162"/>
      <c r="M18" s="53"/>
      <c r="N18" s="53"/>
      <c r="O18" s="53"/>
      <c r="P18" s="45"/>
      <c r="Q18" s="58" t="s">
        <v>39</v>
      </c>
      <c r="R18" s="53"/>
      <c r="S18" s="49"/>
      <c r="T18" s="49"/>
      <c r="U18" s="49"/>
      <c r="V18" s="59"/>
      <c r="W18" s="49"/>
      <c r="X18" s="49"/>
      <c r="Y18" s="139"/>
      <c r="Z18" s="45"/>
      <c r="AA18" s="101"/>
      <c r="AB18" s="73"/>
      <c r="AC18" s="150"/>
      <c r="AD18" s="51"/>
      <c r="AE18" s="51"/>
      <c r="AF18" s="51"/>
      <c r="AG18" s="52"/>
      <c r="AH18" s="114"/>
      <c r="AI18" s="114"/>
    </row>
    <row r="19" spans="1:36" ht="14" thickBot="1" x14ac:dyDescent="0.2">
      <c r="A19" s="134" t="s">
        <v>58</v>
      </c>
      <c r="B19" s="121"/>
      <c r="C19" s="157"/>
      <c r="D19" s="158"/>
      <c r="E19" s="51">
        <f t="shared" ref="E19" si="33">IF(H19&lt;&gt;"",H19,3)*IF(C19="A",4,IF(C19="B",3,IF(C19="C",2,IF(C19="D",1,IF(AND(C19&gt;=0,C19&lt;=4,ISNUMBER(C19)),C19,0)))))</f>
        <v>0</v>
      </c>
      <c r="F19" s="51" t="str">
        <f t="shared" ref="F19" si="34">IF(OR(C19="A",C19="B",C19="C",C19="D",C19="F",AND(C19&gt;=0,C19&lt;=4,ISNUMBER(C19))),IF(H19&lt;&gt;"",H19,3),"")</f>
        <v/>
      </c>
      <c r="G19" s="51" t="str">
        <f t="shared" ref="G19" si="35">IF(OR(C19="A",C19="B",C19="C",C19="D",C19="P",AND(C19&gt;=0,C19&lt;=4,ISNUMBER(C19))),IF(H19&lt;&gt;"",H19,3),"")</f>
        <v/>
      </c>
      <c r="H19" s="55"/>
      <c r="I19" s="159"/>
      <c r="J19" s="159"/>
      <c r="K19" s="159"/>
      <c r="L19" s="159"/>
      <c r="M19" s="53"/>
      <c r="N19" s="53"/>
      <c r="O19" s="53"/>
      <c r="P19" s="45"/>
      <c r="Q19" s="179">
        <f>SUM(G7:G22,V7:V14,AF8:AF17,AF31:AF44,G29:G44,O29:O44)</f>
        <v>0</v>
      </c>
      <c r="R19" s="179"/>
      <c r="S19" s="49" t="s">
        <v>40</v>
      </c>
      <c r="T19" s="49"/>
      <c r="U19" s="49"/>
      <c r="V19" s="49"/>
      <c r="W19" s="49"/>
      <c r="X19" s="49"/>
      <c r="Y19" s="49"/>
      <c r="Z19" s="45"/>
      <c r="AA19" s="97" t="s">
        <v>78</v>
      </c>
      <c r="AB19" s="97"/>
      <c r="AC19" s="97"/>
      <c r="AD19" s="97"/>
      <c r="AE19" s="97"/>
      <c r="AF19" s="97"/>
      <c r="AG19" s="97"/>
      <c r="AH19" s="97"/>
      <c r="AI19" s="97"/>
    </row>
    <row r="20" spans="1:36" ht="15" thickTop="1" thickBot="1" x14ac:dyDescent="0.2">
      <c r="A20" s="134" t="s">
        <v>58</v>
      </c>
      <c r="B20" s="121"/>
      <c r="C20" s="157"/>
      <c r="D20" s="158"/>
      <c r="E20" s="51">
        <f t="shared" si="0"/>
        <v>0</v>
      </c>
      <c r="F20" s="51" t="str">
        <f t="shared" si="1"/>
        <v/>
      </c>
      <c r="G20" s="51" t="str">
        <f t="shared" si="2"/>
        <v/>
      </c>
      <c r="H20" s="55"/>
      <c r="I20" s="159"/>
      <c r="J20" s="159"/>
      <c r="K20" s="159"/>
      <c r="L20" s="159"/>
      <c r="M20" s="53"/>
      <c r="N20" s="53"/>
      <c r="O20" s="53"/>
      <c r="P20" s="45"/>
      <c r="Q20" s="175" t="str">
        <f>IF(SUM(F7:F22,U7:U14,AE8:AE17,AE31:AE44,F29:F44,N29:N44)=0,"N/A",ROUNDDOWN(SUM(E7:E22,T7:T14,AD8:AD17,AD31:AD44,E29:E44,M29:M44)/SUM(F7:F22,U7:U14,AE8:AE17,AE31:AE44,F29:F44,N29:N44),2))</f>
        <v>N/A</v>
      </c>
      <c r="R20" s="175"/>
      <c r="S20" s="49" t="s">
        <v>41</v>
      </c>
      <c r="T20" s="49"/>
      <c r="U20" s="49"/>
      <c r="V20" s="49"/>
      <c r="W20" s="49"/>
      <c r="X20" s="49"/>
      <c r="Y20" s="49"/>
      <c r="Z20" s="45"/>
    </row>
    <row r="21" spans="1:36" ht="15" thickTop="1" thickBot="1" x14ac:dyDescent="0.2">
      <c r="A21" s="101" t="s">
        <v>36</v>
      </c>
      <c r="B21" s="120"/>
      <c r="C21" s="157"/>
      <c r="D21" s="158"/>
      <c r="E21" s="51">
        <f t="shared" si="0"/>
        <v>0</v>
      </c>
      <c r="F21" s="51" t="str">
        <f t="shared" si="1"/>
        <v/>
      </c>
      <c r="G21" s="51" t="str">
        <f t="shared" si="2"/>
        <v/>
      </c>
      <c r="H21" s="55"/>
      <c r="I21" s="159"/>
      <c r="J21" s="159"/>
      <c r="K21" s="159"/>
      <c r="L21" s="159"/>
      <c r="M21" s="53"/>
      <c r="N21" s="53"/>
      <c r="O21" s="53"/>
      <c r="P21" s="45"/>
      <c r="Q21" s="178">
        <f>SUMIF(B7:B22,"&gt;2999",G7:G22)+SUMIF(B29:B44,"&gt;2999",G29:G44)+SUMIF(J29:J44,"&gt;2999",O29:O44)+SUMIF(R7:R14,"&gt;2999",V7:V14)+SUMIF(AB8:AB17,"&gt;2999",AF8:AF17)+SUMIF(AB31:AB44,"&gt;2999",AF31:AF44)</f>
        <v>0</v>
      </c>
      <c r="R21" s="178"/>
      <c r="S21" s="97" t="s">
        <v>66</v>
      </c>
      <c r="T21" s="49"/>
      <c r="U21" s="49"/>
      <c r="V21" s="49"/>
      <c r="W21" s="49"/>
      <c r="X21" s="49"/>
      <c r="Y21" s="49"/>
      <c r="Z21" s="45"/>
    </row>
    <row r="22" spans="1:36" ht="15" thickTop="1" thickBot="1" x14ac:dyDescent="0.2">
      <c r="A22" s="83" t="s">
        <v>37</v>
      </c>
      <c r="B22" s="120"/>
      <c r="C22" s="157"/>
      <c r="D22" s="158"/>
      <c r="E22" s="51">
        <f t="shared" si="0"/>
        <v>0</v>
      </c>
      <c r="F22" s="51" t="str">
        <f t="shared" si="1"/>
        <v/>
      </c>
      <c r="G22" s="51" t="str">
        <f t="shared" si="2"/>
        <v/>
      </c>
      <c r="H22" s="55"/>
      <c r="I22" s="163"/>
      <c r="J22" s="163"/>
      <c r="K22" s="163"/>
      <c r="L22" s="163"/>
      <c r="M22" s="53"/>
      <c r="N22" s="53"/>
      <c r="O22" s="53"/>
      <c r="P22" s="45"/>
      <c r="Q22" s="178">
        <f>SUMIF(B7:B22,"&gt;2999",F7:F22)+SUMIF(B29:B44,"&gt;2999",F29:F44)+SUMIF(J29:J44,"&gt;2999",N29:N44)+SUMIF(R7:R14,"&gt;2999",U7:U14)+SUMIF(AB8:AB17,"&gt;2999",AE8:AE17)+SUMIF(AB31:AB44,"&gt;2999",AE31:AE44)</f>
        <v>0</v>
      </c>
      <c r="R22" s="178"/>
      <c r="S22" s="138" t="s">
        <v>67</v>
      </c>
      <c r="T22" s="49"/>
      <c r="U22" s="49"/>
      <c r="V22" s="49"/>
      <c r="W22" s="49"/>
      <c r="X22" s="49"/>
      <c r="Y22" s="49"/>
      <c r="Z22" s="45"/>
    </row>
    <row r="23" spans="1:36" ht="14" thickBot="1" x14ac:dyDescent="0.2">
      <c r="A23" s="83"/>
      <c r="B23" s="142"/>
      <c r="C23" s="164"/>
      <c r="D23" s="165"/>
      <c r="E23" s="51"/>
      <c r="F23" s="51"/>
      <c r="G23" s="51"/>
      <c r="H23" s="55"/>
      <c r="I23" s="166"/>
      <c r="J23" s="166"/>
      <c r="K23" s="166"/>
      <c r="L23" s="166"/>
      <c r="M23" s="53"/>
      <c r="N23" s="53"/>
      <c r="O23" s="53"/>
      <c r="P23" s="45"/>
      <c r="Q23" s="180">
        <f>SUMIF(B7:B22,"&gt;2999",E7:E22)+SUMIF(B29:B44,"&gt;2999",E29:E44)+SUMIF(J29:J44,"&gt;2999",M29:M44)+SUMIF(R7:R14,"&gt;2999",T7:T14)+SUMIF(AB8:AB17,"&gt;2999",AD8:AD17)+SUMIF(AB31:AB44,"&gt;2999",AD31:AD44)</f>
        <v>0</v>
      </c>
      <c r="R23" s="180"/>
      <c r="S23" s="44" t="s">
        <v>42</v>
      </c>
      <c r="T23" s="49"/>
      <c r="U23" s="49"/>
      <c r="V23" s="49"/>
      <c r="W23" s="49"/>
      <c r="X23" s="49"/>
      <c r="Y23" s="49"/>
      <c r="Z23" s="45"/>
    </row>
    <row r="24" spans="1:36" ht="14" thickBot="1" x14ac:dyDescent="0.2">
      <c r="A24" s="83"/>
      <c r="B24" s="143"/>
      <c r="C24" s="164"/>
      <c r="D24" s="165"/>
      <c r="E24" s="51"/>
      <c r="F24" s="51"/>
      <c r="G24" s="51"/>
      <c r="H24" s="55"/>
      <c r="I24" s="166"/>
      <c r="J24" s="166"/>
      <c r="K24" s="166"/>
      <c r="L24" s="166"/>
      <c r="M24" s="53"/>
      <c r="N24" s="53"/>
      <c r="O24" s="53"/>
      <c r="P24" s="45"/>
      <c r="Q24" s="161" t="str">
        <f>IF(SUM(Q23)=0,"N/A",Q23/Q22)</f>
        <v>N/A</v>
      </c>
      <c r="R24" s="161"/>
      <c r="S24" s="49" t="s">
        <v>44</v>
      </c>
      <c r="T24" s="49"/>
      <c r="U24" s="49"/>
      <c r="V24" s="49"/>
      <c r="W24" s="49"/>
      <c r="X24" s="49"/>
      <c r="Y24" s="49"/>
      <c r="Z24" s="45"/>
    </row>
    <row r="25" spans="1:36" ht="15" thickTop="1" thickBot="1" x14ac:dyDescent="0.2">
      <c r="A25" s="181"/>
      <c r="B25" s="181"/>
      <c r="C25" s="181"/>
      <c r="D25" s="181"/>
      <c r="E25" s="181"/>
      <c r="F25" s="181"/>
      <c r="G25" s="181"/>
      <c r="H25" s="181"/>
      <c r="I25" s="181"/>
      <c r="J25" s="181"/>
      <c r="K25" s="181"/>
      <c r="L25" s="181"/>
      <c r="M25" s="53"/>
      <c r="N25" s="53"/>
      <c r="O25" s="49"/>
      <c r="P25" s="45"/>
      <c r="Q25" s="183"/>
      <c r="R25" s="184"/>
      <c r="S25" s="44" t="s">
        <v>47</v>
      </c>
      <c r="T25" s="49"/>
      <c r="U25" s="49"/>
      <c r="V25" s="49"/>
      <c r="W25" s="49"/>
      <c r="X25" s="49"/>
      <c r="Y25" s="49"/>
      <c r="Z25" s="40"/>
    </row>
    <row r="26" spans="1:36" ht="18" thickTop="1" thickBot="1" x14ac:dyDescent="0.25">
      <c r="A26" s="39" t="s">
        <v>54</v>
      </c>
      <c r="B26" s="49"/>
      <c r="C26" s="49"/>
      <c r="D26" s="49"/>
      <c r="E26" s="49"/>
      <c r="F26" s="49"/>
      <c r="G26" s="49"/>
      <c r="H26" s="49"/>
      <c r="I26" s="49"/>
      <c r="J26" s="49"/>
      <c r="K26" s="49"/>
      <c r="L26" s="49"/>
      <c r="M26" s="53"/>
      <c r="N26" s="53"/>
      <c r="O26" s="49"/>
      <c r="P26" s="45"/>
      <c r="Q26" s="160">
        <v>120</v>
      </c>
      <c r="R26" s="160"/>
      <c r="S26" s="49" t="s">
        <v>48</v>
      </c>
      <c r="T26" s="53"/>
      <c r="U26" s="53"/>
      <c r="V26" s="53"/>
      <c r="W26" s="53"/>
      <c r="X26" s="53"/>
      <c r="Y26" s="53"/>
      <c r="Z26" s="49"/>
      <c r="AA26" s="112"/>
      <c r="AB26" s="80"/>
      <c r="AC26" s="113"/>
      <c r="AD26" s="51"/>
      <c r="AE26" s="51"/>
      <c r="AF26" s="51"/>
      <c r="AG26" s="52"/>
      <c r="AH26" s="114"/>
      <c r="AI26" s="76"/>
    </row>
    <row r="27" spans="1:36" ht="16" x14ac:dyDescent="0.2">
      <c r="A27" s="39" t="s">
        <v>43</v>
      </c>
      <c r="B27" s="39"/>
      <c r="C27" s="49"/>
      <c r="D27" s="49"/>
      <c r="E27" s="53"/>
      <c r="F27" s="53"/>
      <c r="G27" s="53"/>
      <c r="H27" s="53"/>
      <c r="I27" s="137" t="s">
        <v>69</v>
      </c>
      <c r="J27" s="78"/>
      <c r="K27" s="78"/>
      <c r="L27" s="78"/>
      <c r="M27" s="78"/>
      <c r="N27" s="78"/>
      <c r="O27" s="78"/>
      <c r="P27" s="78"/>
      <c r="Q27" s="144"/>
      <c r="R27" s="144"/>
      <c r="S27" s="49"/>
      <c r="T27" s="147"/>
      <c r="U27" s="147"/>
      <c r="V27" s="147"/>
      <c r="W27" s="147"/>
      <c r="X27" s="147"/>
      <c r="Y27" s="147"/>
      <c r="AA27" s="81"/>
      <c r="AB27" s="80"/>
      <c r="AC27" s="104"/>
      <c r="AD27" s="105"/>
      <c r="AE27" s="105"/>
      <c r="AF27" s="105"/>
      <c r="AG27" s="106"/>
      <c r="AH27" s="80"/>
      <c r="AI27" s="80"/>
    </row>
    <row r="28" spans="1:36" ht="18" customHeight="1" thickBot="1" x14ac:dyDescent="0.2">
      <c r="A28" s="53" t="s">
        <v>19</v>
      </c>
      <c r="B28" s="53"/>
      <c r="C28" s="53" t="s">
        <v>45</v>
      </c>
      <c r="D28" s="32" t="s">
        <v>46</v>
      </c>
      <c r="E28" s="48" t="s">
        <v>21</v>
      </c>
      <c r="F28" s="48" t="s">
        <v>22</v>
      </c>
      <c r="G28" s="48" t="s">
        <v>23</v>
      </c>
      <c r="H28" s="53"/>
      <c r="I28" s="53" t="s">
        <v>19</v>
      </c>
      <c r="J28" s="53"/>
      <c r="K28" s="53" t="s">
        <v>45</v>
      </c>
      <c r="L28" s="63" t="s">
        <v>46</v>
      </c>
      <c r="M28" s="48" t="s">
        <v>21</v>
      </c>
      <c r="N28" s="48" t="s">
        <v>22</v>
      </c>
      <c r="O28" s="48" t="s">
        <v>23</v>
      </c>
      <c r="P28" s="45"/>
      <c r="Q28" s="61" t="s">
        <v>49</v>
      </c>
      <c r="R28" s="53"/>
      <c r="S28" s="53"/>
      <c r="T28" s="53"/>
      <c r="U28" s="53"/>
      <c r="V28" s="53"/>
      <c r="W28" s="53"/>
      <c r="X28" s="53"/>
      <c r="Y28" s="53"/>
      <c r="Z28" s="45"/>
      <c r="AA28" s="151"/>
      <c r="AB28" s="140"/>
      <c r="AC28" s="150"/>
      <c r="AD28" s="51"/>
      <c r="AE28" s="51"/>
      <c r="AF28" s="51"/>
      <c r="AG28" s="52"/>
      <c r="AH28" s="185"/>
      <c r="AI28" s="185"/>
    </row>
    <row r="29" spans="1:36" ht="14" thickBot="1" x14ac:dyDescent="0.2">
      <c r="A29" s="100"/>
      <c r="B29" s="64"/>
      <c r="C29" s="82"/>
      <c r="D29" s="65"/>
      <c r="E29" s="66">
        <f t="shared" ref="E29" si="36">D29*IF(OR(C29="A",C29="RA"),4,IF(OR(C29="B",C29="RB"),3,IF(OR(C29="C",C29="RC"),2,IF(OR(C29="D",C29="RD"),1,IF(AND(C29&gt;=0,C29&lt;=4,ISNUMBER(C29)),C29,0)))))</f>
        <v>0</v>
      </c>
      <c r="F29" s="67" t="str">
        <f t="shared" ref="F29" si="37">IF(OR(C29="",D29=""),"",IF(OR(C29="A",C29="B",C29="C",C29="D",C29="F",C29="RA",C29="RB",C29="RC",C29="RD",C29="RF",AND(C29&gt;=0,C29&lt;=4,ISNUMBER(C29))),D29,""))</f>
        <v/>
      </c>
      <c r="G29" s="68" t="str">
        <f t="shared" ref="G29" si="38">IF(OR(C29="",D29=""),"",IF(OR(C29="A",C29="B",C29="C",C29="D",C29="P",AND(C29&gt;=0,C29&lt;=4,ISNUMBER(C29))),D29,""))</f>
        <v/>
      </c>
      <c r="H29" s="69"/>
      <c r="I29" s="100"/>
      <c r="J29" s="64"/>
      <c r="K29" s="82"/>
      <c r="L29" s="65"/>
      <c r="M29" s="41">
        <f t="shared" ref="M29:M44" si="39">L29*IF(OR(K29="A",K29="RA"),4,IF(OR(K29="B",K29="RB"),3,IF(OR(K29="C",K29="RC"),2,IF(OR(K29="D",K29="RD"),1,IF(AND(K29&gt;=0,K29=4,ISNUMBER(K29)),K29,0)))))</f>
        <v>0</v>
      </c>
      <c r="N29" s="41" t="str">
        <f t="shared" ref="N29:N44" si="40">IF(OR(K29="",L29=""),"",IF(OR(K29="A",K29="B",K29="C",K29="D",K29="F",K29="RA",K29="RB",K29="RC",K29="RD",K29="RF",AND(K29&gt;=0,K29&lt;=4,ISNUMBER(K29))),L29,""))</f>
        <v/>
      </c>
      <c r="O29" s="41" t="str">
        <f t="shared" ref="O29:O44" si="41">IF(OR(K29="",L29=""),"",IF(OR(K29="A",K29="B",K29="C",K29="D",K29="P",AND(K29&gt;=0,K29&lt;=4,ISNUMBER(K29))),L29,""))</f>
        <v/>
      </c>
      <c r="P29" s="45"/>
      <c r="Q29" s="53"/>
      <c r="R29" s="53"/>
      <c r="S29" s="53"/>
      <c r="T29" s="53"/>
      <c r="U29" s="53"/>
      <c r="V29" s="53"/>
      <c r="W29" s="53"/>
      <c r="X29" s="53"/>
      <c r="Y29" s="53"/>
      <c r="Z29" s="45"/>
      <c r="AA29" s="151"/>
      <c r="AB29" s="140"/>
      <c r="AC29" s="152"/>
      <c r="AD29" s="51"/>
      <c r="AE29" s="51"/>
      <c r="AF29" s="51"/>
      <c r="AG29" s="52"/>
      <c r="AH29" s="153"/>
      <c r="AI29" s="153"/>
    </row>
    <row r="30" spans="1:36" ht="14" thickBot="1" x14ac:dyDescent="0.2">
      <c r="A30" s="100"/>
      <c r="B30" s="64"/>
      <c r="C30" s="82"/>
      <c r="D30" s="65"/>
      <c r="E30" s="66">
        <f t="shared" ref="E30:E44" si="42">D30*IF(OR(C30="A",C30="RA"),4,IF(OR(C30="B",C30="RB"),3,IF(OR(C30="C",C30="RC"),2,IF(OR(C30="D",C30="RD"),1,IF(AND(C30&gt;=0,C30&lt;=4,ISNUMBER(C30)),C30,0)))))</f>
        <v>0</v>
      </c>
      <c r="F30" s="67" t="str">
        <f t="shared" ref="F30:F44" si="43">IF(OR(C30="",D30=""),"",IF(OR(C30="A",C30="B",C30="C",C30="D",C30="F",C30="RA",C30="RB",C30="RC",C30="RD",C30="RF",AND(C30&gt;=0,C30&lt;=4,ISNUMBER(C30))),D30,""))</f>
        <v/>
      </c>
      <c r="G30" s="68" t="str">
        <f t="shared" ref="G30:G44" si="44">IF(OR(C30="",D30=""),"",IF(OR(C30="A",C30="B",C30="C",C30="D",C30="P",AND(C30&gt;=0,C30&lt;=4,ISNUMBER(C30))),D30,""))</f>
        <v/>
      </c>
      <c r="H30" s="69"/>
      <c r="I30" s="100"/>
      <c r="J30" s="64"/>
      <c r="K30" s="82"/>
      <c r="L30" s="65"/>
      <c r="M30" s="41">
        <f t="shared" si="39"/>
        <v>0</v>
      </c>
      <c r="N30" s="41" t="str">
        <f t="shared" si="40"/>
        <v/>
      </c>
      <c r="O30" s="41" t="str">
        <f t="shared" si="41"/>
        <v/>
      </c>
      <c r="P30" s="45"/>
      <c r="Q30" s="53"/>
      <c r="R30" s="53"/>
      <c r="S30" s="53"/>
      <c r="T30" s="53"/>
      <c r="U30" s="53"/>
      <c r="V30" s="53"/>
      <c r="W30" s="53"/>
      <c r="X30" s="53"/>
      <c r="Y30" s="53"/>
      <c r="Z30" s="45"/>
      <c r="AA30" s="151"/>
      <c r="AB30" s="140"/>
      <c r="AC30" s="150"/>
      <c r="AD30" s="51"/>
      <c r="AE30" s="51"/>
      <c r="AF30" s="51"/>
      <c r="AG30" s="52"/>
      <c r="AH30" s="145"/>
      <c r="AI30" s="145"/>
    </row>
    <row r="31" spans="1:36" ht="14" thickBot="1" x14ac:dyDescent="0.2">
      <c r="A31" s="100"/>
      <c r="B31" s="64"/>
      <c r="C31" s="82"/>
      <c r="D31" s="65"/>
      <c r="E31" s="66">
        <f t="shared" si="42"/>
        <v>0</v>
      </c>
      <c r="F31" s="67" t="str">
        <f t="shared" si="43"/>
        <v/>
      </c>
      <c r="G31" s="68" t="str">
        <f t="shared" si="44"/>
        <v/>
      </c>
      <c r="H31" s="69"/>
      <c r="I31" s="100"/>
      <c r="J31" s="64"/>
      <c r="K31" s="82"/>
      <c r="L31" s="65"/>
      <c r="M31" s="41">
        <f t="shared" si="39"/>
        <v>0</v>
      </c>
      <c r="N31" s="41" t="str">
        <f t="shared" si="40"/>
        <v/>
      </c>
      <c r="O31" s="41" t="str">
        <f t="shared" si="41"/>
        <v/>
      </c>
      <c r="P31" s="45"/>
      <c r="Q31" s="53"/>
      <c r="R31" s="53"/>
      <c r="S31" s="53"/>
      <c r="T31" s="53"/>
      <c r="U31" s="53"/>
      <c r="V31" s="53"/>
      <c r="W31" s="53"/>
      <c r="X31" s="53"/>
      <c r="Y31" s="53"/>
      <c r="Z31" s="45"/>
      <c r="AA31" s="122"/>
      <c r="AB31" s="119"/>
      <c r="AC31" s="149"/>
      <c r="AD31" s="51">
        <f t="shared" ref="AD31:AD33" si="45">IF(AG31&lt;&gt;"",AG31,3)*IF(AC31="A",4,IF(AC31="B",3,IF(AC31="C",2,IF(AC31="D",1,IF(AND(AC31&gt;=0,AC31&lt;=4,ISNUMBER(AC31)),AC31,0)))))</f>
        <v>0</v>
      </c>
      <c r="AE31" s="51" t="str">
        <f t="shared" ref="AE31:AE33" si="46">IF(OR(AC31="A",AC31="B",AC31="C",AC31="D",AC31="F",AND(AC31&gt;=0,AC31&lt;=4,ISNUMBER(AC31))),IF(AG31&lt;&gt;"",AG31,3),"")</f>
        <v/>
      </c>
      <c r="AF31" s="51" t="str">
        <f t="shared" ref="AF31:AF33" si="47">IF(OR(AC31="A",AC31="B",AC31="C",AC31="D",AC31="P",AND(AC31&gt;=0,AC31&lt;=4,ISNUMBER(AC31))),IF(AG31&lt;&gt;"",AG31,3),"")</f>
        <v/>
      </c>
      <c r="AG31" s="52"/>
      <c r="AH31" s="154"/>
      <c r="AI31" s="154"/>
      <c r="AJ31" s="105"/>
    </row>
    <row r="32" spans="1:36" ht="14" thickBot="1" x14ac:dyDescent="0.2">
      <c r="A32" s="100"/>
      <c r="B32" s="64"/>
      <c r="C32" s="82"/>
      <c r="D32" s="65"/>
      <c r="E32" s="66">
        <f t="shared" si="42"/>
        <v>0</v>
      </c>
      <c r="F32" s="67" t="str">
        <f t="shared" si="43"/>
        <v/>
      </c>
      <c r="G32" s="68" t="str">
        <f t="shared" si="44"/>
        <v/>
      </c>
      <c r="H32" s="69"/>
      <c r="I32" s="100"/>
      <c r="J32" s="64"/>
      <c r="K32" s="82"/>
      <c r="L32" s="65"/>
      <c r="M32" s="41">
        <f t="shared" si="39"/>
        <v>0</v>
      </c>
      <c r="N32" s="41" t="str">
        <f t="shared" si="40"/>
        <v/>
      </c>
      <c r="O32" s="41" t="str">
        <f t="shared" si="41"/>
        <v/>
      </c>
      <c r="P32" s="45"/>
      <c r="Q32" s="53"/>
      <c r="R32" s="53"/>
      <c r="S32" s="53"/>
      <c r="T32" s="53"/>
      <c r="U32" s="53"/>
      <c r="V32" s="53"/>
      <c r="W32" s="53"/>
      <c r="X32" s="53"/>
      <c r="Y32" s="53"/>
      <c r="Z32" s="45"/>
      <c r="AA32" s="122"/>
      <c r="AB32" s="119"/>
      <c r="AC32" s="149"/>
      <c r="AD32" s="51">
        <f t="shared" si="45"/>
        <v>0</v>
      </c>
      <c r="AE32" s="51" t="str">
        <f t="shared" si="46"/>
        <v/>
      </c>
      <c r="AF32" s="51" t="str">
        <f t="shared" si="47"/>
        <v/>
      </c>
      <c r="AG32" s="52"/>
      <c r="AH32" s="154"/>
      <c r="AI32" s="154"/>
      <c r="AJ32" s="110"/>
    </row>
    <row r="33" spans="1:36" ht="14" thickBot="1" x14ac:dyDescent="0.2">
      <c r="A33" s="100"/>
      <c r="B33" s="64"/>
      <c r="C33" s="82"/>
      <c r="D33" s="65"/>
      <c r="E33" s="66">
        <f t="shared" si="42"/>
        <v>0</v>
      </c>
      <c r="F33" s="67" t="str">
        <f t="shared" si="43"/>
        <v/>
      </c>
      <c r="G33" s="68" t="str">
        <f t="shared" si="44"/>
        <v/>
      </c>
      <c r="H33" s="69"/>
      <c r="I33" s="100"/>
      <c r="J33" s="64"/>
      <c r="K33" s="82"/>
      <c r="L33" s="65"/>
      <c r="M33" s="41">
        <f t="shared" si="39"/>
        <v>0</v>
      </c>
      <c r="N33" s="41" t="str">
        <f t="shared" si="40"/>
        <v/>
      </c>
      <c r="O33" s="41" t="str">
        <f t="shared" si="41"/>
        <v/>
      </c>
      <c r="P33" s="45"/>
      <c r="Q33" s="53"/>
      <c r="R33" s="53"/>
      <c r="S33" s="53"/>
      <c r="T33" s="53"/>
      <c r="U33" s="53"/>
      <c r="V33" s="53"/>
      <c r="W33" s="53"/>
      <c r="X33" s="53"/>
      <c r="Y33" s="53"/>
      <c r="Z33" s="45"/>
      <c r="AA33" s="122"/>
      <c r="AB33" s="119"/>
      <c r="AC33" s="149"/>
      <c r="AD33" s="51">
        <f t="shared" si="45"/>
        <v>0</v>
      </c>
      <c r="AE33" s="51" t="str">
        <f t="shared" si="46"/>
        <v/>
      </c>
      <c r="AF33" s="51" t="str">
        <f t="shared" si="47"/>
        <v/>
      </c>
      <c r="AG33" s="52"/>
      <c r="AH33" s="154"/>
      <c r="AI33" s="154"/>
      <c r="AJ33" s="111"/>
    </row>
    <row r="34" spans="1:36" ht="14" thickBot="1" x14ac:dyDescent="0.2">
      <c r="A34" s="100"/>
      <c r="B34" s="64"/>
      <c r="C34" s="82"/>
      <c r="D34" s="65"/>
      <c r="E34" s="66">
        <f t="shared" si="42"/>
        <v>0</v>
      </c>
      <c r="F34" s="67" t="str">
        <f t="shared" si="43"/>
        <v/>
      </c>
      <c r="G34" s="68" t="str">
        <f t="shared" si="44"/>
        <v/>
      </c>
      <c r="H34" s="69"/>
      <c r="I34" s="100"/>
      <c r="J34" s="64"/>
      <c r="K34" s="82"/>
      <c r="L34" s="65"/>
      <c r="M34" s="41">
        <f t="shared" si="39"/>
        <v>0</v>
      </c>
      <c r="N34" s="41" t="str">
        <f t="shared" si="40"/>
        <v/>
      </c>
      <c r="O34" s="41" t="str">
        <f t="shared" si="41"/>
        <v/>
      </c>
      <c r="P34" s="45"/>
      <c r="Q34" s="53"/>
      <c r="R34" s="53"/>
      <c r="S34" s="53"/>
      <c r="T34" s="53"/>
      <c r="U34" s="53"/>
      <c r="V34" s="53"/>
      <c r="W34" s="53"/>
      <c r="X34" s="53"/>
      <c r="Y34" s="53"/>
      <c r="Z34" s="45"/>
      <c r="AA34" s="122"/>
      <c r="AB34" s="119"/>
      <c r="AC34" s="149"/>
      <c r="AD34" s="51">
        <f t="shared" ref="AD34:AD35" si="48">IF(AG34&lt;&gt;"",AG34,3)*IF(AC34="A",4,IF(AC34="B",3,IF(AC34="C",2,IF(AC34="D",1,IF(AND(AC34&gt;=0,AC34&lt;=4,ISNUMBER(AC34)),AC34,0)))))</f>
        <v>0</v>
      </c>
      <c r="AE34" s="51" t="str">
        <f t="shared" ref="AE34:AE35" si="49">IF(OR(AC34="A",AC34="B",AC34="C",AC34="D",AC34="F",AND(AC34&gt;=0,AC34&lt;=4,ISNUMBER(AC34))),IF(AG34&lt;&gt;"",AG34,3),"")</f>
        <v/>
      </c>
      <c r="AF34" s="51" t="str">
        <f t="shared" ref="AF34:AF35" si="50">IF(OR(AC34="A",AC34="B",AC34="C",AC34="D",AC34="P",AND(AC34&gt;=0,AC34&lt;=4,ISNUMBER(AC34))),IF(AG34&lt;&gt;"",AG34,3),"")</f>
        <v/>
      </c>
      <c r="AG34" s="52"/>
      <c r="AH34" s="154"/>
      <c r="AI34" s="154"/>
      <c r="AJ34" s="111"/>
    </row>
    <row r="35" spans="1:36" ht="14" thickBot="1" x14ac:dyDescent="0.2">
      <c r="A35" s="100"/>
      <c r="B35" s="64"/>
      <c r="C35" s="82"/>
      <c r="D35" s="65"/>
      <c r="E35" s="66">
        <f t="shared" si="42"/>
        <v>0</v>
      </c>
      <c r="F35" s="67" t="str">
        <f t="shared" si="43"/>
        <v/>
      </c>
      <c r="G35" s="68" t="str">
        <f t="shared" si="44"/>
        <v/>
      </c>
      <c r="H35" s="69"/>
      <c r="I35" s="100"/>
      <c r="J35" s="64"/>
      <c r="K35" s="82"/>
      <c r="L35" s="65"/>
      <c r="M35" s="41">
        <f t="shared" si="39"/>
        <v>0</v>
      </c>
      <c r="N35" s="41" t="str">
        <f t="shared" si="40"/>
        <v/>
      </c>
      <c r="O35" s="41" t="str">
        <f t="shared" si="41"/>
        <v/>
      </c>
      <c r="P35" s="45"/>
      <c r="Q35" s="53"/>
      <c r="R35" s="53"/>
      <c r="S35" s="53"/>
      <c r="T35" s="53"/>
      <c r="U35" s="53"/>
      <c r="V35" s="53"/>
      <c r="W35" s="53"/>
      <c r="X35" s="53"/>
      <c r="Y35" s="53"/>
      <c r="Z35" s="45"/>
      <c r="AA35" s="122"/>
      <c r="AB35" s="119"/>
      <c r="AC35" s="149"/>
      <c r="AD35" s="51">
        <f t="shared" si="48"/>
        <v>0</v>
      </c>
      <c r="AE35" s="51" t="str">
        <f t="shared" si="49"/>
        <v/>
      </c>
      <c r="AF35" s="51" t="str">
        <f t="shared" si="50"/>
        <v/>
      </c>
      <c r="AG35" s="52"/>
      <c r="AH35" s="154"/>
      <c r="AI35" s="154"/>
      <c r="AJ35" s="111"/>
    </row>
    <row r="36" spans="1:36" ht="14" thickBot="1" x14ac:dyDescent="0.2">
      <c r="A36" s="100"/>
      <c r="B36" s="64"/>
      <c r="C36" s="82"/>
      <c r="D36" s="65"/>
      <c r="E36" s="66">
        <f t="shared" si="42"/>
        <v>0</v>
      </c>
      <c r="F36" s="67" t="str">
        <f t="shared" si="43"/>
        <v/>
      </c>
      <c r="G36" s="68" t="str">
        <f t="shared" si="44"/>
        <v/>
      </c>
      <c r="H36" s="69"/>
      <c r="I36" s="100"/>
      <c r="J36" s="64"/>
      <c r="K36" s="82"/>
      <c r="L36" s="65"/>
      <c r="M36" s="41">
        <f t="shared" si="39"/>
        <v>0</v>
      </c>
      <c r="N36" s="41" t="str">
        <f t="shared" si="40"/>
        <v/>
      </c>
      <c r="O36" s="41" t="str">
        <f t="shared" si="41"/>
        <v/>
      </c>
      <c r="P36" s="45"/>
      <c r="Q36" s="53"/>
      <c r="R36" s="53"/>
      <c r="S36" s="53"/>
      <c r="T36" s="53"/>
      <c r="U36" s="53"/>
      <c r="V36" s="53"/>
      <c r="W36" s="53"/>
      <c r="X36" s="53"/>
      <c r="Y36" s="53"/>
      <c r="Z36" s="45"/>
      <c r="AA36" s="122"/>
      <c r="AB36" s="119"/>
      <c r="AC36" s="149"/>
      <c r="AD36" s="51">
        <f t="shared" ref="AD36" si="51">IF(AG36&lt;&gt;"",AG36,3)*IF(AC36="A",4,IF(AC36="B",3,IF(AC36="C",2,IF(AC36="D",1,IF(AND(AC36&gt;=0,AC36&lt;=4,ISNUMBER(AC36)),AC36,0)))))</f>
        <v>0</v>
      </c>
      <c r="AE36" s="51" t="str">
        <f t="shared" ref="AE36" si="52">IF(OR(AC36="A",AC36="B",AC36="C",AC36="D",AC36="F",AND(AC36&gt;=0,AC36&lt;=4,ISNUMBER(AC36))),IF(AG36&lt;&gt;"",AG36,3),"")</f>
        <v/>
      </c>
      <c r="AF36" s="51" t="str">
        <f t="shared" ref="AF36" si="53">IF(OR(AC36="A",AC36="B",AC36="C",AC36="D",AC36="P",AND(AC36&gt;=0,AC36&lt;=4,ISNUMBER(AC36))),IF(AG36&lt;&gt;"",AG36,3),"")</f>
        <v/>
      </c>
      <c r="AG36" s="52"/>
      <c r="AH36" s="154"/>
      <c r="AI36" s="154"/>
      <c r="AJ36" s="111"/>
    </row>
    <row r="37" spans="1:36" ht="14" thickBot="1" x14ac:dyDescent="0.2">
      <c r="A37" s="100"/>
      <c r="B37" s="64"/>
      <c r="C37" s="82"/>
      <c r="D37" s="65"/>
      <c r="E37" s="66">
        <f t="shared" si="42"/>
        <v>0</v>
      </c>
      <c r="F37" s="67" t="str">
        <f t="shared" si="43"/>
        <v/>
      </c>
      <c r="G37" s="68" t="str">
        <f t="shared" si="44"/>
        <v/>
      </c>
      <c r="H37" s="69"/>
      <c r="I37" s="100"/>
      <c r="J37" s="64"/>
      <c r="K37" s="82"/>
      <c r="L37" s="65"/>
      <c r="M37" s="41">
        <f t="shared" si="39"/>
        <v>0</v>
      </c>
      <c r="N37" s="41" t="str">
        <f t="shared" si="40"/>
        <v/>
      </c>
      <c r="O37" s="41" t="str">
        <f t="shared" si="41"/>
        <v/>
      </c>
      <c r="P37" s="45"/>
      <c r="Q37" s="53"/>
      <c r="R37" s="53"/>
      <c r="S37" s="53"/>
      <c r="T37" s="53"/>
      <c r="U37" s="53"/>
      <c r="V37" s="53"/>
      <c r="W37" s="53"/>
      <c r="X37" s="53"/>
      <c r="Y37" s="53"/>
      <c r="Z37" s="45"/>
      <c r="AA37" s="122"/>
      <c r="AB37" s="119"/>
      <c r="AC37" s="149"/>
      <c r="AD37" s="51">
        <f t="shared" ref="AD37:AD38" si="54">IF(AG37&lt;&gt;"",AG37,3)*IF(AC37="A",4,IF(AC37="B",3,IF(AC37="C",2,IF(AC37="D",1,IF(AND(AC37&gt;=0,AC37&lt;=4,ISNUMBER(AC37)),AC37,0)))))</f>
        <v>0</v>
      </c>
      <c r="AE37" s="51" t="str">
        <f t="shared" ref="AE37:AE38" si="55">IF(OR(AC37="A",AC37="B",AC37="C",AC37="D",AC37="F",AND(AC37&gt;=0,AC37&lt;=4,ISNUMBER(AC37))),IF(AG37&lt;&gt;"",AG37,3),"")</f>
        <v/>
      </c>
      <c r="AF37" s="51" t="str">
        <f t="shared" ref="AF37:AF38" si="56">IF(OR(AC37="A",AC37="B",AC37="C",AC37="D",AC37="P",AND(AC37&gt;=0,AC37&lt;=4,ISNUMBER(AC37))),IF(AG37&lt;&gt;"",AG37,3),"")</f>
        <v/>
      </c>
      <c r="AG37" s="52"/>
      <c r="AH37" s="154"/>
      <c r="AI37" s="154"/>
      <c r="AJ37" s="111"/>
    </row>
    <row r="38" spans="1:36" ht="14" thickBot="1" x14ac:dyDescent="0.2">
      <c r="A38" s="100"/>
      <c r="B38" s="64"/>
      <c r="C38" s="82"/>
      <c r="D38" s="65"/>
      <c r="E38" s="66">
        <f t="shared" si="42"/>
        <v>0</v>
      </c>
      <c r="F38" s="67" t="str">
        <f t="shared" si="43"/>
        <v/>
      </c>
      <c r="G38" s="68" t="str">
        <f t="shared" si="44"/>
        <v/>
      </c>
      <c r="H38" s="69"/>
      <c r="I38" s="100"/>
      <c r="J38" s="64"/>
      <c r="K38" s="82"/>
      <c r="L38" s="65"/>
      <c r="M38" s="41">
        <f t="shared" si="39"/>
        <v>0</v>
      </c>
      <c r="N38" s="41" t="str">
        <f t="shared" si="40"/>
        <v/>
      </c>
      <c r="O38" s="41" t="str">
        <f t="shared" si="41"/>
        <v/>
      </c>
      <c r="P38" s="45"/>
      <c r="Q38" s="53"/>
      <c r="R38" s="53"/>
      <c r="S38" s="53"/>
      <c r="T38" s="53"/>
      <c r="U38" s="53"/>
      <c r="V38" s="53"/>
      <c r="W38" s="53"/>
      <c r="X38" s="53"/>
      <c r="Y38" s="53"/>
      <c r="Z38" s="45"/>
      <c r="AA38" s="122"/>
      <c r="AB38" s="140"/>
      <c r="AC38" s="148"/>
      <c r="AD38" s="51">
        <f t="shared" si="54"/>
        <v>0</v>
      </c>
      <c r="AE38" s="51" t="str">
        <f t="shared" si="55"/>
        <v/>
      </c>
      <c r="AF38" s="51" t="str">
        <f t="shared" si="56"/>
        <v/>
      </c>
      <c r="AG38" s="52"/>
      <c r="AH38" s="145"/>
      <c r="AI38" s="145"/>
    </row>
    <row r="39" spans="1:36" ht="17" thickBot="1" x14ac:dyDescent="0.25">
      <c r="A39" s="100"/>
      <c r="B39" s="64"/>
      <c r="C39" s="82"/>
      <c r="D39" s="65"/>
      <c r="E39" s="66">
        <f t="shared" si="42"/>
        <v>0</v>
      </c>
      <c r="F39" s="67" t="str">
        <f t="shared" si="43"/>
        <v/>
      </c>
      <c r="G39" s="68" t="str">
        <f t="shared" si="44"/>
        <v/>
      </c>
      <c r="H39" s="69"/>
      <c r="I39" s="100"/>
      <c r="J39" s="64"/>
      <c r="K39" s="82"/>
      <c r="L39" s="65"/>
      <c r="M39" s="41">
        <f t="shared" si="39"/>
        <v>0</v>
      </c>
      <c r="N39" s="41" t="str">
        <f t="shared" si="40"/>
        <v/>
      </c>
      <c r="O39" s="41" t="str">
        <f t="shared" si="41"/>
        <v/>
      </c>
      <c r="P39" s="45"/>
      <c r="Q39" s="53"/>
      <c r="R39" s="53"/>
      <c r="S39" s="53"/>
      <c r="T39" s="53"/>
      <c r="U39" s="53"/>
      <c r="V39" s="53"/>
      <c r="W39" s="53"/>
      <c r="X39" s="53"/>
      <c r="Y39" s="53"/>
      <c r="Z39" s="45"/>
      <c r="AA39" s="97" t="s">
        <v>79</v>
      </c>
      <c r="AB39" s="109"/>
      <c r="AC39" s="109"/>
      <c r="AD39" s="81"/>
      <c r="AE39" s="81"/>
      <c r="AF39" s="81"/>
      <c r="AG39" s="86"/>
      <c r="AH39" s="73"/>
      <c r="AI39" s="60"/>
    </row>
    <row r="40" spans="1:36" ht="14" thickBot="1" x14ac:dyDescent="0.2">
      <c r="A40" s="100"/>
      <c r="B40" s="64"/>
      <c r="C40" s="82"/>
      <c r="D40" s="65"/>
      <c r="E40" s="66">
        <f t="shared" si="42"/>
        <v>0</v>
      </c>
      <c r="F40" s="67" t="str">
        <f t="shared" si="43"/>
        <v/>
      </c>
      <c r="G40" s="68" t="str">
        <f t="shared" si="44"/>
        <v/>
      </c>
      <c r="H40" s="69"/>
      <c r="I40" s="100"/>
      <c r="J40" s="64"/>
      <c r="K40" s="82"/>
      <c r="L40" s="65"/>
      <c r="M40" s="41">
        <f t="shared" si="39"/>
        <v>0</v>
      </c>
      <c r="N40" s="41" t="str">
        <f t="shared" si="40"/>
        <v/>
      </c>
      <c r="O40" s="41" t="str">
        <f t="shared" si="41"/>
        <v/>
      </c>
      <c r="P40" s="45"/>
      <c r="Q40" s="49"/>
      <c r="R40" s="49"/>
      <c r="S40" s="49"/>
      <c r="T40" s="49"/>
      <c r="U40" s="49"/>
      <c r="V40" s="49"/>
      <c r="W40" s="49"/>
      <c r="X40" s="49"/>
      <c r="Y40" s="49"/>
      <c r="Z40" s="45"/>
      <c r="AA40" s="79"/>
      <c r="AB40" s="80"/>
      <c r="AC40" s="104"/>
      <c r="AD40" s="105"/>
      <c r="AE40" s="105" t="str">
        <f t="shared" ref="AE40:AE44" si="57">IF(OR(AC40="A",AC40="B",AC40="C",AC40="D",AC40="F",AND(AC40&gt;=0,AC40&lt;=4,ISNUMBER(AC40))),IF(AG40&lt;&gt;"",AG40,3),"")</f>
        <v/>
      </c>
      <c r="AF40" s="105" t="str">
        <f t="shared" ref="AF40:AF44" si="58">IF(OR(AC40="A",AC40="B",AC40="C",AC40="D",AC40="P",AND(AC40&gt;=0,AC40&lt;=4,ISNUMBER(AC40))),IF(AG40&lt;&gt;"",AG40,3),"")</f>
        <v/>
      </c>
      <c r="AG40" s="106"/>
      <c r="AH40" s="80"/>
      <c r="AI40" s="80"/>
    </row>
    <row r="41" spans="1:36" ht="14" thickBot="1" x14ac:dyDescent="0.2">
      <c r="A41" s="100"/>
      <c r="B41" s="64"/>
      <c r="C41" s="82"/>
      <c r="D41" s="65"/>
      <c r="E41" s="66">
        <f t="shared" si="42"/>
        <v>0</v>
      </c>
      <c r="F41" s="67" t="str">
        <f t="shared" si="43"/>
        <v/>
      </c>
      <c r="G41" s="68" t="str">
        <f t="shared" si="44"/>
        <v/>
      </c>
      <c r="H41" s="69"/>
      <c r="I41" s="100"/>
      <c r="J41" s="64"/>
      <c r="K41" s="82"/>
      <c r="L41" s="65"/>
      <c r="M41" s="41">
        <f t="shared" si="39"/>
        <v>0</v>
      </c>
      <c r="N41" s="41" t="str">
        <f t="shared" si="40"/>
        <v/>
      </c>
      <c r="O41" s="41" t="str">
        <f t="shared" si="41"/>
        <v/>
      </c>
      <c r="P41" s="45"/>
      <c r="Q41" s="49"/>
      <c r="R41" s="49"/>
      <c r="S41" s="49"/>
      <c r="T41" s="49"/>
      <c r="U41" s="49"/>
      <c r="V41" s="49"/>
      <c r="W41" s="49"/>
      <c r="X41" s="49"/>
      <c r="Y41" s="49"/>
      <c r="Z41" s="45"/>
      <c r="AA41" s="81"/>
      <c r="AB41" s="80"/>
      <c r="AC41" s="104"/>
      <c r="AD41" s="105"/>
      <c r="AE41" s="105"/>
      <c r="AF41" s="105"/>
      <c r="AG41" s="106"/>
      <c r="AH41" s="80"/>
      <c r="AI41" s="80"/>
    </row>
    <row r="42" spans="1:36" ht="14" thickBot="1" x14ac:dyDescent="0.2">
      <c r="A42" s="100"/>
      <c r="B42" s="64"/>
      <c r="C42" s="82"/>
      <c r="D42" s="65"/>
      <c r="E42" s="66">
        <f t="shared" si="42"/>
        <v>0</v>
      </c>
      <c r="F42" s="67" t="str">
        <f t="shared" si="43"/>
        <v/>
      </c>
      <c r="G42" s="68" t="str">
        <f t="shared" si="44"/>
        <v/>
      </c>
      <c r="H42" s="69"/>
      <c r="I42" s="100"/>
      <c r="J42" s="64"/>
      <c r="K42" s="82"/>
      <c r="L42" s="65"/>
      <c r="M42" s="41">
        <f t="shared" si="39"/>
        <v>0</v>
      </c>
      <c r="N42" s="41" t="str">
        <f t="shared" si="40"/>
        <v/>
      </c>
      <c r="O42" s="41" t="str">
        <f t="shared" si="41"/>
        <v/>
      </c>
      <c r="P42" s="45"/>
      <c r="Q42" s="40"/>
      <c r="R42" s="40"/>
      <c r="S42" s="40"/>
      <c r="T42" s="40"/>
      <c r="U42" s="40"/>
      <c r="V42" s="40"/>
      <c r="W42" s="40"/>
      <c r="X42" s="40"/>
      <c r="Y42" s="40"/>
      <c r="Z42" s="45"/>
      <c r="AA42" s="50"/>
      <c r="AB42" s="73"/>
      <c r="AC42" s="104"/>
      <c r="AD42" s="105"/>
      <c r="AE42" s="105"/>
      <c r="AF42" s="105"/>
      <c r="AG42" s="106"/>
      <c r="AH42" s="80"/>
      <c r="AI42" s="80"/>
    </row>
    <row r="43" spans="1:36" ht="14" thickBot="1" x14ac:dyDescent="0.2">
      <c r="A43" s="100"/>
      <c r="B43" s="64"/>
      <c r="C43" s="82"/>
      <c r="D43" s="65"/>
      <c r="E43" s="66">
        <f t="shared" si="42"/>
        <v>0</v>
      </c>
      <c r="F43" s="67" t="str">
        <f t="shared" si="43"/>
        <v/>
      </c>
      <c r="G43" s="68" t="str">
        <f t="shared" si="44"/>
        <v/>
      </c>
      <c r="H43" s="69"/>
      <c r="I43" s="100"/>
      <c r="J43" s="64"/>
      <c r="K43" s="82"/>
      <c r="L43" s="65"/>
      <c r="M43" s="41">
        <f t="shared" si="39"/>
        <v>0</v>
      </c>
      <c r="N43" s="41" t="str">
        <f t="shared" si="40"/>
        <v/>
      </c>
      <c r="O43" s="41" t="str">
        <f t="shared" si="41"/>
        <v/>
      </c>
      <c r="P43" s="45"/>
      <c r="Q43" s="40"/>
      <c r="R43" s="40"/>
      <c r="S43" s="40"/>
      <c r="T43" s="40"/>
      <c r="U43" s="40"/>
      <c r="V43" s="40"/>
      <c r="W43" s="40"/>
      <c r="X43" s="40"/>
      <c r="Y43" s="40"/>
      <c r="Z43" s="41"/>
      <c r="AA43" s="122"/>
      <c r="AB43" s="119"/>
      <c r="AC43" s="149"/>
      <c r="AD43" s="51">
        <f t="shared" ref="AD43:AD44" si="59">IF(AG43&lt;&gt;"",AG43,3)*IF(AC43="A",4,IF(AC43="B",3,IF(AC43="C",2,IF(AC43="D",1,IF(AND(AC43&gt;=0,AC43&lt;=4,ISNUMBER(AC43)),AC43,0)))))</f>
        <v>0</v>
      </c>
      <c r="AE43" s="51" t="str">
        <f t="shared" si="57"/>
        <v/>
      </c>
      <c r="AF43" s="51" t="str">
        <f t="shared" si="58"/>
        <v/>
      </c>
      <c r="AG43" s="52"/>
      <c r="AH43" s="154"/>
      <c r="AI43" s="154"/>
    </row>
    <row r="44" spans="1:36" x14ac:dyDescent="0.15">
      <c r="A44" s="100"/>
      <c r="B44" s="64"/>
      <c r="C44" s="82"/>
      <c r="D44" s="65"/>
      <c r="E44" s="66">
        <f t="shared" si="42"/>
        <v>0</v>
      </c>
      <c r="F44" s="67" t="str">
        <f t="shared" si="43"/>
        <v/>
      </c>
      <c r="G44" s="68" t="str">
        <f t="shared" si="44"/>
        <v/>
      </c>
      <c r="H44" s="69"/>
      <c r="I44" s="100"/>
      <c r="J44" s="64"/>
      <c r="K44" s="82"/>
      <c r="L44" s="65"/>
      <c r="M44" s="41">
        <f t="shared" si="39"/>
        <v>0</v>
      </c>
      <c r="N44" s="41" t="str">
        <f t="shared" si="40"/>
        <v/>
      </c>
      <c r="O44" s="41" t="str">
        <f t="shared" si="41"/>
        <v/>
      </c>
      <c r="P44" s="45"/>
      <c r="Q44" s="54"/>
      <c r="R44" s="54"/>
      <c r="S44" s="54"/>
      <c r="T44" s="54"/>
      <c r="U44" s="54"/>
      <c r="V44" s="54"/>
      <c r="W44" s="54"/>
      <c r="X44" s="54"/>
      <c r="Y44" s="54"/>
      <c r="Z44" s="45"/>
      <c r="AA44" s="122"/>
      <c r="AB44" s="119"/>
      <c r="AC44" s="149"/>
      <c r="AD44" s="51">
        <f t="shared" si="59"/>
        <v>0</v>
      </c>
      <c r="AE44" s="51" t="str">
        <f t="shared" si="57"/>
        <v/>
      </c>
      <c r="AF44" s="51" t="str">
        <f t="shared" si="58"/>
        <v/>
      </c>
      <c r="AG44" s="52"/>
      <c r="AH44" s="154"/>
      <c r="AI44" s="154"/>
    </row>
    <row r="45" spans="1:36" x14ac:dyDescent="0.15">
      <c r="P45" s="45"/>
      <c r="Q45" s="40"/>
      <c r="R45" s="40"/>
      <c r="S45" s="40"/>
      <c r="T45" s="40"/>
      <c r="U45" s="40"/>
      <c r="V45" s="40"/>
      <c r="W45" s="40"/>
      <c r="X45" s="40"/>
      <c r="Y45" s="40"/>
      <c r="AA45" s="50"/>
      <c r="AB45" s="73"/>
      <c r="AC45" s="108"/>
      <c r="AD45" s="105"/>
      <c r="AE45" s="105"/>
      <c r="AF45" s="105"/>
      <c r="AG45" s="106"/>
      <c r="AH45" s="80"/>
      <c r="AI45" s="80"/>
    </row>
    <row r="46" spans="1:36" x14ac:dyDescent="0.15">
      <c r="A46" s="62"/>
      <c r="B46" s="62"/>
      <c r="C46" s="62"/>
      <c r="D46" s="62"/>
      <c r="E46" s="41"/>
      <c r="F46" s="41"/>
      <c r="G46" s="41"/>
      <c r="H46" s="41"/>
      <c r="I46" s="62"/>
      <c r="J46" s="62"/>
      <c r="K46" s="62"/>
      <c r="L46" s="62"/>
      <c r="M46" s="41"/>
      <c r="N46" s="41"/>
      <c r="O46" s="41"/>
      <c r="Q46" s="54"/>
      <c r="R46" s="54"/>
      <c r="S46" s="54"/>
      <c r="T46" s="54"/>
      <c r="U46" s="54"/>
      <c r="V46" s="54"/>
      <c r="W46" s="54"/>
      <c r="X46" s="54"/>
      <c r="Y46" s="54"/>
      <c r="Z46" s="62"/>
      <c r="AA46" s="61"/>
      <c r="AB46" s="30"/>
      <c r="AC46" s="30"/>
      <c r="AD46" s="41"/>
      <c r="AE46" s="41"/>
      <c r="AF46" s="41"/>
      <c r="AG46" s="57"/>
      <c r="AH46" s="70"/>
      <c r="AI46" s="70"/>
    </row>
    <row r="47" spans="1:36" x14ac:dyDescent="0.15">
      <c r="A47" s="62"/>
      <c r="B47" s="62"/>
      <c r="C47" s="62"/>
      <c r="D47" s="62"/>
      <c r="E47" s="41"/>
      <c r="F47" s="41"/>
      <c r="G47" s="41"/>
      <c r="H47" s="41"/>
      <c r="I47" s="62"/>
      <c r="J47" s="62"/>
      <c r="K47" s="62"/>
      <c r="L47" s="62"/>
      <c r="M47" s="62"/>
      <c r="N47" s="62"/>
      <c r="O47" s="41"/>
      <c r="P47" s="62"/>
      <c r="Q47" s="54"/>
      <c r="R47" s="54"/>
      <c r="S47" s="54"/>
      <c r="T47" s="54"/>
      <c r="U47" s="54"/>
      <c r="V47" s="54"/>
      <c r="W47" s="54"/>
      <c r="X47" s="54"/>
      <c r="Y47" s="54"/>
      <c r="Z47" s="62"/>
      <c r="AA47" s="61"/>
      <c r="AB47" s="30"/>
      <c r="AC47" s="30"/>
      <c r="AD47" s="41"/>
      <c r="AE47" s="41"/>
      <c r="AF47" s="41"/>
      <c r="AG47" s="57"/>
      <c r="AH47" s="53"/>
      <c r="AI47" s="53"/>
      <c r="AJ47" s="62"/>
    </row>
    <row r="48" spans="1:36" x14ac:dyDescent="0.15">
      <c r="A48" s="62"/>
      <c r="B48" s="62"/>
      <c r="C48" s="62"/>
      <c r="D48" s="62"/>
      <c r="E48" s="41"/>
      <c r="F48" s="41"/>
      <c r="G48" s="41"/>
      <c r="H48" s="41"/>
      <c r="I48" s="62"/>
      <c r="J48" s="62"/>
      <c r="K48" s="62"/>
      <c r="L48" s="62"/>
      <c r="M48" s="62"/>
      <c r="N48" s="62"/>
      <c r="O48" s="41"/>
      <c r="P48" s="62"/>
      <c r="Q48" s="54"/>
      <c r="R48" s="54"/>
      <c r="S48" s="54"/>
      <c r="T48" s="54"/>
      <c r="U48" s="54"/>
      <c r="V48" s="54"/>
      <c r="W48" s="54"/>
      <c r="X48" s="54"/>
      <c r="Y48" s="54"/>
      <c r="Z48" s="62"/>
      <c r="AA48" s="61"/>
      <c r="AB48" s="30"/>
      <c r="AC48" s="30"/>
      <c r="AD48" s="41"/>
      <c r="AE48" s="41"/>
      <c r="AF48" s="41"/>
      <c r="AG48" s="57"/>
      <c r="AH48" s="74"/>
      <c r="AI48" s="74"/>
      <c r="AJ48" s="62"/>
    </row>
    <row r="49" spans="1:36" x14ac:dyDescent="0.15">
      <c r="A49" s="62"/>
      <c r="B49" s="62"/>
      <c r="C49" s="62"/>
      <c r="D49" s="62"/>
      <c r="E49" s="41"/>
      <c r="F49" s="41"/>
      <c r="G49" s="41"/>
      <c r="H49" s="41"/>
      <c r="I49" s="62"/>
      <c r="J49" s="62"/>
      <c r="K49" s="62"/>
      <c r="L49" s="62"/>
      <c r="M49" s="62"/>
      <c r="N49" s="62"/>
      <c r="O49" s="41"/>
      <c r="P49" s="62"/>
      <c r="Q49" s="54"/>
      <c r="R49" s="54"/>
      <c r="S49" s="54"/>
      <c r="T49" s="54"/>
      <c r="U49" s="54"/>
      <c r="V49" s="54"/>
      <c r="W49" s="54"/>
      <c r="X49" s="54"/>
      <c r="Y49" s="54"/>
      <c r="Z49" s="62"/>
      <c r="AA49" s="103"/>
      <c r="AB49" s="80"/>
      <c r="AC49" s="104"/>
      <c r="AD49" s="105"/>
      <c r="AE49" s="105"/>
      <c r="AF49" s="105"/>
      <c r="AG49" s="106"/>
      <c r="AH49" s="80"/>
      <c r="AI49" s="80"/>
      <c r="AJ49" s="62"/>
    </row>
    <row r="50" spans="1:36" x14ac:dyDescent="0.15">
      <c r="A50" s="62"/>
      <c r="B50" s="62"/>
      <c r="C50" s="62"/>
      <c r="D50" s="62"/>
      <c r="E50" s="41"/>
      <c r="F50" s="41"/>
      <c r="G50" s="41"/>
      <c r="H50" s="41"/>
      <c r="I50" s="62"/>
      <c r="J50" s="62"/>
      <c r="K50" s="62"/>
      <c r="L50" s="62"/>
      <c r="M50" s="62"/>
      <c r="N50" s="62"/>
      <c r="O50" s="41"/>
      <c r="P50" s="62"/>
      <c r="Q50" s="54"/>
      <c r="R50" s="54"/>
      <c r="S50" s="54"/>
      <c r="T50" s="54"/>
      <c r="U50" s="54"/>
      <c r="V50" s="54"/>
      <c r="W50" s="54"/>
      <c r="X50" s="54"/>
      <c r="Y50" s="54"/>
      <c r="Z50" s="62"/>
      <c r="AA50" s="107"/>
      <c r="AB50" s="80"/>
      <c r="AC50" s="104"/>
      <c r="AD50" s="105"/>
      <c r="AE50" s="105"/>
      <c r="AF50" s="105"/>
      <c r="AG50" s="106"/>
      <c r="AH50" s="80"/>
      <c r="AI50" s="80"/>
      <c r="AJ50" s="62"/>
    </row>
    <row r="51" spans="1:36" x14ac:dyDescent="0.15">
      <c r="M51" s="62"/>
      <c r="N51" s="62"/>
      <c r="O51" s="41"/>
      <c r="P51" s="62"/>
      <c r="Q51" s="54"/>
      <c r="R51" s="54"/>
      <c r="S51" s="54"/>
      <c r="T51" s="54"/>
      <c r="U51" s="54"/>
      <c r="V51" s="54"/>
      <c r="W51" s="54"/>
      <c r="X51" s="54"/>
      <c r="Y51" s="54"/>
      <c r="Z51" s="62"/>
      <c r="AA51" s="107"/>
      <c r="AB51" s="80"/>
      <c r="AC51" s="104"/>
      <c r="AD51" s="105"/>
      <c r="AE51" s="105"/>
      <c r="AF51" s="105"/>
      <c r="AG51" s="106"/>
      <c r="AH51" s="80"/>
      <c r="AI51" s="80"/>
      <c r="AJ51" s="62"/>
    </row>
    <row r="52" spans="1:36" x14ac:dyDescent="0.15">
      <c r="AA52" s="107"/>
      <c r="AB52" s="80"/>
      <c r="AC52" s="104"/>
      <c r="AD52" s="105"/>
      <c r="AE52" s="105"/>
      <c r="AF52" s="105"/>
      <c r="AG52" s="106"/>
      <c r="AH52" s="80"/>
      <c r="AI52" s="80"/>
      <c r="AJ52" s="62"/>
    </row>
    <row r="53" spans="1:36" x14ac:dyDescent="0.15">
      <c r="AA53" s="107"/>
      <c r="AB53" s="80"/>
      <c r="AC53" s="104"/>
      <c r="AD53" s="105"/>
      <c r="AE53" s="105"/>
      <c r="AF53" s="105"/>
      <c r="AG53" s="106"/>
      <c r="AH53" s="80"/>
      <c r="AI53" s="80"/>
      <c r="AJ53" s="62"/>
    </row>
    <row r="54" spans="1:36" x14ac:dyDescent="0.15">
      <c r="AA54" s="107"/>
      <c r="AB54" s="80"/>
      <c r="AC54" s="108"/>
      <c r="AD54" s="105"/>
      <c r="AE54" s="105"/>
      <c r="AF54" s="105"/>
      <c r="AG54" s="106"/>
      <c r="AH54" s="80"/>
      <c r="AI54" s="80"/>
      <c r="AJ54" s="62"/>
    </row>
    <row r="55" spans="1:36" x14ac:dyDescent="0.15">
      <c r="AA55" s="107"/>
      <c r="AB55" s="41"/>
      <c r="AC55" s="63"/>
      <c r="AD55" s="41"/>
      <c r="AE55" s="41"/>
      <c r="AF55" s="41"/>
      <c r="AG55" s="42"/>
      <c r="AH55" s="182"/>
      <c r="AI55" s="182"/>
    </row>
    <row r="56" spans="1:36" x14ac:dyDescent="0.15">
      <c r="AA56" s="41"/>
      <c r="AB56" s="41"/>
      <c r="AC56" s="63"/>
      <c r="AD56" s="41"/>
      <c r="AE56" s="41"/>
      <c r="AF56" s="41"/>
      <c r="AG56" s="42"/>
      <c r="AH56" s="182"/>
      <c r="AI56" s="182"/>
    </row>
    <row r="57" spans="1:36" x14ac:dyDescent="0.15">
      <c r="AA57" s="41"/>
      <c r="AB57" s="43"/>
      <c r="AC57" s="63"/>
      <c r="AD57" s="41"/>
      <c r="AE57" s="41"/>
      <c r="AF57" s="41"/>
      <c r="AG57" s="42"/>
      <c r="AH57" s="182"/>
      <c r="AI57" s="182"/>
    </row>
    <row r="58" spans="1:36" x14ac:dyDescent="0.15">
      <c r="AA58" s="41"/>
      <c r="AB58" s="43"/>
      <c r="AC58" s="63"/>
      <c r="AD58" s="41"/>
      <c r="AE58" s="41"/>
      <c r="AF58" s="41"/>
      <c r="AG58" s="42"/>
      <c r="AH58" s="182"/>
      <c r="AI58" s="182"/>
    </row>
    <row r="59" spans="1:36" x14ac:dyDescent="0.15">
      <c r="AA59" s="41"/>
      <c r="AB59" s="41"/>
      <c r="AC59" s="63"/>
      <c r="AD59" s="41"/>
      <c r="AE59" s="41"/>
      <c r="AF59" s="41"/>
      <c r="AG59" s="42"/>
      <c r="AH59" s="182"/>
      <c r="AI59" s="182"/>
    </row>
    <row r="60" spans="1:36" x14ac:dyDescent="0.15">
      <c r="AA60" s="41"/>
      <c r="AB60" s="63"/>
      <c r="AC60" s="63"/>
      <c r="AD60" s="41"/>
      <c r="AE60" s="41"/>
      <c r="AF60" s="41"/>
      <c r="AG60" s="42"/>
      <c r="AH60" s="182"/>
      <c r="AI60" s="182"/>
    </row>
    <row r="61" spans="1:36" x14ac:dyDescent="0.15">
      <c r="AA61" s="41"/>
      <c r="AB61" s="63"/>
      <c r="AC61" s="63"/>
      <c r="AD61" s="41"/>
      <c r="AE61" s="41"/>
      <c r="AF61" s="41"/>
      <c r="AG61" s="42"/>
      <c r="AH61" s="186"/>
      <c r="AI61" s="186"/>
    </row>
    <row r="62" spans="1:36" x14ac:dyDescent="0.15">
      <c r="AA62" s="41"/>
      <c r="AB62" s="41"/>
      <c r="AC62" s="41"/>
      <c r="AD62" s="41"/>
      <c r="AE62" s="41"/>
      <c r="AF62" s="41"/>
      <c r="AG62" s="41"/>
      <c r="AH62" s="41"/>
      <c r="AI62" s="41"/>
    </row>
    <row r="63" spans="1:36" x14ac:dyDescent="0.15">
      <c r="AA63" s="41"/>
      <c r="AB63" s="53"/>
      <c r="AC63" s="53"/>
      <c r="AD63" s="53"/>
      <c r="AE63" s="53"/>
      <c r="AF63" s="53"/>
      <c r="AG63" s="53"/>
      <c r="AH63" s="53"/>
      <c r="AI63" s="53"/>
    </row>
    <row r="64" spans="1:36" x14ac:dyDescent="0.15">
      <c r="AA64" s="53"/>
      <c r="AB64" s="41"/>
      <c r="AC64" s="41"/>
      <c r="AD64" s="41"/>
      <c r="AE64" s="41"/>
      <c r="AF64" s="41"/>
      <c r="AG64" s="41"/>
      <c r="AH64" s="41"/>
      <c r="AI64" s="41"/>
    </row>
    <row r="65" spans="27:35" x14ac:dyDescent="0.15">
      <c r="AA65" s="41"/>
      <c r="AB65" s="45"/>
      <c r="AC65" s="45"/>
      <c r="AD65" s="45"/>
      <c r="AE65" s="45"/>
      <c r="AF65" s="45"/>
      <c r="AG65" s="41"/>
      <c r="AH65" s="45"/>
      <c r="AI65" s="45"/>
    </row>
    <row r="66" spans="27:35" x14ac:dyDescent="0.15">
      <c r="AA66" s="45"/>
    </row>
  </sheetData>
  <sheetProtection algorithmName="SHA-512" hashValue="1/JrO4NgjJ2sOQNmchxqTl6R52rlhE33BUpAnR1L2DuZdxXsE243o352QDhg7jG0tunEUqHLr3pnsUVhmmog5A==" saltValue="l2fmFFKkXZ5XTG3/EHV9Fg==" spinCount="100000" sheet="1" objects="1" scenarios="1"/>
  <mergeCells count="85">
    <mergeCell ref="AH61:AI61"/>
    <mergeCell ref="AH55:AI55"/>
    <mergeCell ref="AH56:AI56"/>
    <mergeCell ref="AH57:AI57"/>
    <mergeCell ref="AH58:AI58"/>
    <mergeCell ref="A25:L25"/>
    <mergeCell ref="AH59:AI59"/>
    <mergeCell ref="AH60:AI60"/>
    <mergeCell ref="AH43:AI43"/>
    <mergeCell ref="AH44:AI44"/>
    <mergeCell ref="Q25:R25"/>
    <mergeCell ref="AH28:AI28"/>
    <mergeCell ref="AH31:AI31"/>
    <mergeCell ref="AH32:AI32"/>
    <mergeCell ref="AH33:AI33"/>
    <mergeCell ref="AH34:AI34"/>
    <mergeCell ref="AH35:AI35"/>
    <mergeCell ref="AH36:AI36"/>
    <mergeCell ref="AH37:AI37"/>
    <mergeCell ref="C20:D20"/>
    <mergeCell ref="I20:L20"/>
    <mergeCell ref="Q20:R20"/>
    <mergeCell ref="Q17:W17"/>
    <mergeCell ref="C24:D24"/>
    <mergeCell ref="I24:L24"/>
    <mergeCell ref="Q21:R21"/>
    <mergeCell ref="Q22:R22"/>
    <mergeCell ref="Q19:R19"/>
    <mergeCell ref="Q23:R23"/>
    <mergeCell ref="C17:D17"/>
    <mergeCell ref="I17:L17"/>
    <mergeCell ref="I15:L15"/>
    <mergeCell ref="C11:D11"/>
    <mergeCell ref="I11:L11"/>
    <mergeCell ref="C14:D14"/>
    <mergeCell ref="I14:L14"/>
    <mergeCell ref="C12:D12"/>
    <mergeCell ref="I12:L12"/>
    <mergeCell ref="C13:D13"/>
    <mergeCell ref="I13:L13"/>
    <mergeCell ref="C10:D10"/>
    <mergeCell ref="I10:L10"/>
    <mergeCell ref="X10:Y10"/>
    <mergeCell ref="I8:L8"/>
    <mergeCell ref="AH14:AI14"/>
    <mergeCell ref="X11:Y11"/>
    <mergeCell ref="X12:Y12"/>
    <mergeCell ref="C9:D9"/>
    <mergeCell ref="I9:L9"/>
    <mergeCell ref="X9:Y9"/>
    <mergeCell ref="C8:D8"/>
    <mergeCell ref="AH8:AI8"/>
    <mergeCell ref="X8:Y8"/>
    <mergeCell ref="X13:Y13"/>
    <mergeCell ref="AH9:AI9"/>
    <mergeCell ref="AH10:AI10"/>
    <mergeCell ref="AG1:AI1"/>
    <mergeCell ref="C7:D7"/>
    <mergeCell ref="I7:L7"/>
    <mergeCell ref="X7:Y7"/>
    <mergeCell ref="Z1:AB1"/>
    <mergeCell ref="B1:Q1"/>
    <mergeCell ref="S1:Y1"/>
    <mergeCell ref="C16:D16"/>
    <mergeCell ref="I16:L16"/>
    <mergeCell ref="Q26:R26"/>
    <mergeCell ref="Q24:R24"/>
    <mergeCell ref="X14:Y14"/>
    <mergeCell ref="C18:D18"/>
    <mergeCell ref="I18:L18"/>
    <mergeCell ref="C19:D19"/>
    <mergeCell ref="C22:D22"/>
    <mergeCell ref="I22:L22"/>
    <mergeCell ref="C21:D21"/>
    <mergeCell ref="I21:L21"/>
    <mergeCell ref="I19:L19"/>
    <mergeCell ref="C23:D23"/>
    <mergeCell ref="I23:L23"/>
    <mergeCell ref="C15:D15"/>
    <mergeCell ref="AH11:AI11"/>
    <mergeCell ref="AH13:AI13"/>
    <mergeCell ref="AH17:AI17"/>
    <mergeCell ref="AH12:AI12"/>
    <mergeCell ref="AH15:AI15"/>
    <mergeCell ref="AH16:AI16"/>
  </mergeCells>
  <conditionalFormatting sqref="AB59 AB55:AB56">
    <cfRule type="expression" dxfId="88" priority="194" stopIfTrue="1">
      <formula>(AD55="")</formula>
    </cfRule>
    <cfRule type="expression" dxfId="87" priority="195" stopIfTrue="1">
      <formula>(NOT(OR(AD55="A",AD55="B",AD55="C",AD55="D",AD55="X",AD55="P")))</formula>
    </cfRule>
  </conditionalFormatting>
  <conditionalFormatting sqref="AA56:AA62">
    <cfRule type="expression" dxfId="86" priority="196" stopIfTrue="1">
      <formula>(AC55="")</formula>
    </cfRule>
    <cfRule type="expression" dxfId="85" priority="197" stopIfTrue="1">
      <formula>(NOT(OR(AC55="A",AC55="B",AC55="C",AC55="D",AC55="X",AC55="P",AND(AC55&gt;=0,AC55&lt;=4,ISNUMBER(AC55)))))</formula>
    </cfRule>
  </conditionalFormatting>
  <conditionalFormatting sqref="AA26 Q7 I29:I44 Q9:Q13 AA43:AA44 AA8:AA14 A20:A24 A7:A16 A18 AA18 AA38 AA28:AA31">
    <cfRule type="expression" dxfId="84" priority="193" stopIfTrue="1">
      <formula>(C7="")</formula>
    </cfRule>
  </conditionalFormatting>
  <conditionalFormatting sqref="AB26 R7 J29:J44 R9:R13 AB43:AB44 AB8:AB14 B20:B24 B7:B16 B18 AB18 AB38 AB28:AB31">
    <cfRule type="expression" dxfId="83" priority="192" stopIfTrue="1">
      <formula>(C7="")</formula>
    </cfRule>
  </conditionalFormatting>
  <conditionalFormatting sqref="A9:A10">
    <cfRule type="expression" dxfId="82" priority="191" stopIfTrue="1">
      <formula>(C9="")</formula>
    </cfRule>
  </conditionalFormatting>
  <conditionalFormatting sqref="B9:B10">
    <cfRule type="expression" dxfId="81" priority="190" stopIfTrue="1">
      <formula>(C9="")</formula>
    </cfRule>
  </conditionalFormatting>
  <conditionalFormatting sqref="A20:A21">
    <cfRule type="expression" dxfId="80" priority="189" stopIfTrue="1">
      <formula>(C20="")</formula>
    </cfRule>
  </conditionalFormatting>
  <conditionalFormatting sqref="B20">
    <cfRule type="expression" dxfId="79" priority="188" stopIfTrue="1">
      <formula>(C20="")</formula>
    </cfRule>
  </conditionalFormatting>
  <conditionalFormatting sqref="A11">
    <cfRule type="expression" dxfId="78" priority="187" stopIfTrue="1">
      <formula>(C11="")</formula>
    </cfRule>
  </conditionalFormatting>
  <conditionalFormatting sqref="B11">
    <cfRule type="expression" dxfId="77" priority="186" stopIfTrue="1">
      <formula>(C11="")</formula>
    </cfRule>
  </conditionalFormatting>
  <conditionalFormatting sqref="I29:I44">
    <cfRule type="expression" dxfId="76" priority="183" stopIfTrue="1">
      <formula>(K29="")</formula>
    </cfRule>
  </conditionalFormatting>
  <conditionalFormatting sqref="J29:J44">
    <cfRule type="expression" dxfId="75" priority="182" stopIfTrue="1">
      <formula>(K29="")</formula>
    </cfRule>
  </conditionalFormatting>
  <conditionalFormatting sqref="Q7">
    <cfRule type="expression" dxfId="74" priority="181" stopIfTrue="1">
      <formula>(S7="")</formula>
    </cfRule>
  </conditionalFormatting>
  <conditionalFormatting sqref="R7">
    <cfRule type="expression" dxfId="73" priority="180" stopIfTrue="1">
      <formula>(S7="")</formula>
    </cfRule>
  </conditionalFormatting>
  <conditionalFormatting sqref="AG49:AG54 W7 H20:H24 W9:W13 AG8:AG16 AG40:AG45 H7:H16 H18 AG18 AG38 AG26:AG31">
    <cfRule type="expression" dxfId="72" priority="177" stopIfTrue="1">
      <formula>H7&lt;&gt;""</formula>
    </cfRule>
  </conditionalFormatting>
  <conditionalFormatting sqref="A12">
    <cfRule type="expression" dxfId="71" priority="174" stopIfTrue="1">
      <formula>(C12="")</formula>
    </cfRule>
  </conditionalFormatting>
  <conditionalFormatting sqref="B12">
    <cfRule type="expression" dxfId="70" priority="173" stopIfTrue="1">
      <formula>(C12="")</formula>
    </cfRule>
  </conditionalFormatting>
  <conditionalFormatting sqref="A23">
    <cfRule type="expression" dxfId="69" priority="172" stopIfTrue="1">
      <formula>(C23="")</formula>
    </cfRule>
  </conditionalFormatting>
  <conditionalFormatting sqref="B23">
    <cfRule type="expression" dxfId="68" priority="171" stopIfTrue="1">
      <formula>(C23="")</formula>
    </cfRule>
  </conditionalFormatting>
  <conditionalFormatting sqref="AA40:AA41">
    <cfRule type="expression" dxfId="67" priority="159" stopIfTrue="1">
      <formula>(AC40="")</formula>
    </cfRule>
  </conditionalFormatting>
  <conditionalFormatting sqref="AB40:AB41">
    <cfRule type="expression" dxfId="66" priority="158" stopIfTrue="1">
      <formula>(AC40="")</formula>
    </cfRule>
  </conditionalFormatting>
  <conditionalFormatting sqref="AB42">
    <cfRule type="expression" dxfId="65" priority="150" stopIfTrue="1">
      <formula>(AC42="")</formula>
    </cfRule>
  </conditionalFormatting>
  <conditionalFormatting sqref="AA42">
    <cfRule type="expression" dxfId="64" priority="151" stopIfTrue="1">
      <formula>(AC42="")</formula>
    </cfRule>
  </conditionalFormatting>
  <conditionalFormatting sqref="AA55">
    <cfRule type="expression" dxfId="63" priority="149" stopIfTrue="1">
      <formula>(AC54="")</formula>
    </cfRule>
  </conditionalFormatting>
  <conditionalFormatting sqref="AA47:AA48">
    <cfRule type="expression" dxfId="62" priority="208" stopIfTrue="1">
      <formula>SUM(AF50:AF54)&lt;15</formula>
    </cfRule>
    <cfRule type="expression" dxfId="61" priority="209" stopIfTrue="1">
      <formula>SUM(AF50:AF54)&gt;15</formula>
    </cfRule>
  </conditionalFormatting>
  <conditionalFormatting sqref="AA46">
    <cfRule type="expression" dxfId="60" priority="131" stopIfTrue="1">
      <formula>SUM(AF49:AF53)&lt;15</formula>
    </cfRule>
    <cfRule type="expression" dxfId="59" priority="132" stopIfTrue="1">
      <formula>SUM(AF49:AF53)&gt;15</formula>
    </cfRule>
  </conditionalFormatting>
  <conditionalFormatting sqref="AA49:AA54">
    <cfRule type="expression" dxfId="58" priority="130" stopIfTrue="1">
      <formula>(AC49="")</formula>
    </cfRule>
  </conditionalFormatting>
  <conditionalFormatting sqref="AB49:AB54">
    <cfRule type="expression" dxfId="57" priority="129" stopIfTrue="1">
      <formula>(AC49="")</formula>
    </cfRule>
  </conditionalFormatting>
  <conditionalFormatting sqref="A8">
    <cfRule type="expression" dxfId="56" priority="316" stopIfTrue="1">
      <formula>(#REF!="")</formula>
    </cfRule>
  </conditionalFormatting>
  <conditionalFormatting sqref="B8">
    <cfRule type="expression" dxfId="55" priority="318" stopIfTrue="1">
      <formula>(#REF!="")</formula>
    </cfRule>
  </conditionalFormatting>
  <conditionalFormatting sqref="Q8">
    <cfRule type="expression" dxfId="54" priority="74" stopIfTrue="1">
      <formula>(S8="")</formula>
    </cfRule>
  </conditionalFormatting>
  <conditionalFormatting sqref="R8">
    <cfRule type="expression" dxfId="53" priority="73" stopIfTrue="1">
      <formula>(S8="")</formula>
    </cfRule>
  </conditionalFormatting>
  <conditionalFormatting sqref="W8">
    <cfRule type="expression" dxfId="52" priority="72" stopIfTrue="1">
      <formula>W8&lt;&gt;""</formula>
    </cfRule>
  </conditionalFormatting>
  <conditionalFormatting sqref="Q20:R20">
    <cfRule type="expression" dxfId="51" priority="68">
      <formula>$Q$20&lt;2</formula>
    </cfRule>
  </conditionalFormatting>
  <conditionalFormatting sqref="A19">
    <cfRule type="expression" dxfId="50" priority="66" stopIfTrue="1">
      <formula>(C19="")</formula>
    </cfRule>
  </conditionalFormatting>
  <conditionalFormatting sqref="B19">
    <cfRule type="expression" dxfId="49" priority="65" stopIfTrue="1">
      <formula>(C19="")</formula>
    </cfRule>
  </conditionalFormatting>
  <conditionalFormatting sqref="A19">
    <cfRule type="expression" dxfId="48" priority="64" stopIfTrue="1">
      <formula>(C19="")</formula>
    </cfRule>
  </conditionalFormatting>
  <conditionalFormatting sqref="B19">
    <cfRule type="expression" dxfId="47" priority="63" stopIfTrue="1">
      <formula>(C19="")</formula>
    </cfRule>
  </conditionalFormatting>
  <conditionalFormatting sqref="H19">
    <cfRule type="expression" dxfId="46" priority="62" stopIfTrue="1">
      <formula>H19&lt;&gt;""</formula>
    </cfRule>
  </conditionalFormatting>
  <conditionalFormatting sqref="AA16">
    <cfRule type="expression" dxfId="45" priority="61" stopIfTrue="1">
      <formula>(AC16="")</formula>
    </cfRule>
  </conditionalFormatting>
  <conditionalFormatting sqref="AB16">
    <cfRule type="expression" dxfId="44" priority="60" stopIfTrue="1">
      <formula>(AC16="")</formula>
    </cfRule>
  </conditionalFormatting>
  <conditionalFormatting sqref="AG16">
    <cfRule type="expression" dxfId="43" priority="59" stopIfTrue="1">
      <formula>AG16&lt;&gt;""</formula>
    </cfRule>
  </conditionalFormatting>
  <conditionalFormatting sqref="AA15">
    <cfRule type="expression" dxfId="42" priority="58" stopIfTrue="1">
      <formula>(AC15="")</formula>
    </cfRule>
  </conditionalFormatting>
  <conditionalFormatting sqref="AB15">
    <cfRule type="expression" dxfId="41" priority="57" stopIfTrue="1">
      <formula>(AC15="")</formula>
    </cfRule>
  </conditionalFormatting>
  <conditionalFormatting sqref="AG15">
    <cfRule type="expression" dxfId="40" priority="56" stopIfTrue="1">
      <formula>AG15&lt;&gt;""</formula>
    </cfRule>
  </conditionalFormatting>
  <conditionalFormatting sqref="Q14">
    <cfRule type="expression" dxfId="39" priority="46" stopIfTrue="1">
      <formula>(S14="")</formula>
    </cfRule>
  </conditionalFormatting>
  <conditionalFormatting sqref="R14">
    <cfRule type="expression" dxfId="38" priority="45" stopIfTrue="1">
      <formula>(S14="")</formula>
    </cfRule>
  </conditionalFormatting>
  <conditionalFormatting sqref="W14">
    <cfRule type="expression" dxfId="37" priority="44" stopIfTrue="1">
      <formula>W14&lt;&gt;""</formula>
    </cfRule>
  </conditionalFormatting>
  <conditionalFormatting sqref="Q24:R24">
    <cfRule type="expression" dxfId="36" priority="38">
      <formula>$Q$24&lt;2</formula>
    </cfRule>
  </conditionalFormatting>
  <conditionalFormatting sqref="A29:A44">
    <cfRule type="expression" dxfId="35" priority="32" stopIfTrue="1">
      <formula>(C29="")</formula>
    </cfRule>
  </conditionalFormatting>
  <conditionalFormatting sqref="B29:B44">
    <cfRule type="expression" dxfId="34" priority="31" stopIfTrue="1">
      <formula>(C29="")</formula>
    </cfRule>
  </conditionalFormatting>
  <conditionalFormatting sqref="A29:A44">
    <cfRule type="expression" dxfId="33" priority="30" stopIfTrue="1">
      <formula>(C29="")</formula>
    </cfRule>
  </conditionalFormatting>
  <conditionalFormatting sqref="B29:B44">
    <cfRule type="expression" dxfId="32" priority="29" stopIfTrue="1">
      <formula>(C29="")</formula>
    </cfRule>
  </conditionalFormatting>
  <conditionalFormatting sqref="AA17">
    <cfRule type="expression" dxfId="31" priority="23" stopIfTrue="1">
      <formula>(AC17="")</formula>
    </cfRule>
  </conditionalFormatting>
  <conditionalFormatting sqref="AB17">
    <cfRule type="expression" dxfId="30" priority="22" stopIfTrue="1">
      <formula>(AC17="")</formula>
    </cfRule>
  </conditionalFormatting>
  <conditionalFormatting sqref="AG17">
    <cfRule type="expression" dxfId="29" priority="21" stopIfTrue="1">
      <formula>AG17&lt;&gt;""</formula>
    </cfRule>
  </conditionalFormatting>
  <conditionalFormatting sqref="AA7">
    <cfRule type="expression" dxfId="28" priority="553" stopIfTrue="1">
      <formula>SUM(AF8:AF17)&lt;32</formula>
    </cfRule>
    <cfRule type="expression" dxfId="27" priority="554" stopIfTrue="1">
      <formula>SUM(AF8:AF17)&gt;32</formula>
    </cfRule>
  </conditionalFormatting>
  <conditionalFormatting sqref="AA39">
    <cfRule type="expression" dxfId="26" priority="596" stopIfTrue="1">
      <formula>SUM(AF43:AF44)&lt;6</formula>
    </cfRule>
    <cfRule type="expression" dxfId="25" priority="597" stopIfTrue="1">
      <formula>SUM(AF43:AF44)&gt;6</formula>
    </cfRule>
  </conditionalFormatting>
  <conditionalFormatting sqref="AE19:AI19">
    <cfRule type="expression" dxfId="24" priority="604" stopIfTrue="1">
      <formula>SUM(AJ27:AJ30)&lt;9</formula>
    </cfRule>
    <cfRule type="expression" dxfId="23" priority="605" stopIfTrue="1">
      <formula>SUM(AJ27:AJ30)&gt;9</formula>
    </cfRule>
  </conditionalFormatting>
  <conditionalFormatting sqref="AG32:AG33">
    <cfRule type="expression" dxfId="22" priority="13" stopIfTrue="1">
      <formula>AG32&lt;&gt;""</formula>
    </cfRule>
  </conditionalFormatting>
  <conditionalFormatting sqref="AA32:AA33">
    <cfRule type="expression" dxfId="21" priority="15" stopIfTrue="1">
      <formula>(AC32="")</formula>
    </cfRule>
  </conditionalFormatting>
  <conditionalFormatting sqref="AB32:AB33">
    <cfRule type="expression" dxfId="20" priority="14" stopIfTrue="1">
      <formula>(AC32="")</formula>
    </cfRule>
  </conditionalFormatting>
  <conditionalFormatting sqref="AG34:AG35">
    <cfRule type="expression" dxfId="19" priority="10" stopIfTrue="1">
      <formula>AG34&lt;&gt;""</formula>
    </cfRule>
  </conditionalFormatting>
  <conditionalFormatting sqref="AA34:AA35">
    <cfRule type="expression" dxfId="18" priority="12" stopIfTrue="1">
      <formula>(AC34="")</formula>
    </cfRule>
  </conditionalFormatting>
  <conditionalFormatting sqref="AB34:AB35">
    <cfRule type="expression" dxfId="17" priority="11" stopIfTrue="1">
      <formula>(AC34="")</formula>
    </cfRule>
  </conditionalFormatting>
  <conditionalFormatting sqref="AG36">
    <cfRule type="expression" dxfId="16" priority="7" stopIfTrue="1">
      <formula>AG36&lt;&gt;""</formula>
    </cfRule>
  </conditionalFormatting>
  <conditionalFormatting sqref="AA36">
    <cfRule type="expression" dxfId="15" priority="9" stopIfTrue="1">
      <formula>(AC36="")</formula>
    </cfRule>
  </conditionalFormatting>
  <conditionalFormatting sqref="AB36">
    <cfRule type="expression" dxfId="14" priority="8" stopIfTrue="1">
      <formula>(AC36="")</formula>
    </cfRule>
  </conditionalFormatting>
  <conditionalFormatting sqref="Q3">
    <cfRule type="expression" dxfId="13" priority="631" stopIfTrue="1">
      <formula>SUM(U7:U14)&lt;21</formula>
    </cfRule>
    <cfRule type="expression" dxfId="12" priority="632" stopIfTrue="1">
      <formula>SUM(U7:U14)&gt;21</formula>
    </cfRule>
  </conditionalFormatting>
  <conditionalFormatting sqref="A3">
    <cfRule type="expression" dxfId="11" priority="639" stopIfTrue="1">
      <formula>SUM(F7:F20)&lt;40</formula>
    </cfRule>
    <cfRule type="expression" dxfId="10" priority="640" stopIfTrue="1">
      <formula>SUM(F7:F20)&gt;40</formula>
    </cfRule>
  </conditionalFormatting>
  <conditionalFormatting sqref="A17">
    <cfRule type="expression" dxfId="9" priority="6" stopIfTrue="1">
      <formula>(C17="")</formula>
    </cfRule>
  </conditionalFormatting>
  <conditionalFormatting sqref="B17">
    <cfRule type="expression" dxfId="8" priority="5" stopIfTrue="1">
      <formula>(C17="")</formula>
    </cfRule>
  </conditionalFormatting>
  <conditionalFormatting sqref="H17">
    <cfRule type="expression" dxfId="7" priority="4" stopIfTrue="1">
      <formula>H17&lt;&gt;""</formula>
    </cfRule>
  </conditionalFormatting>
  <conditionalFormatting sqref="AG37">
    <cfRule type="expression" dxfId="6" priority="1" stopIfTrue="1">
      <formula>AG37&lt;&gt;""</formula>
    </cfRule>
  </conditionalFormatting>
  <conditionalFormatting sqref="AA37">
    <cfRule type="expression" dxfId="5" priority="3" stopIfTrue="1">
      <formula>(AC37="")</formula>
    </cfRule>
  </conditionalFormatting>
  <conditionalFormatting sqref="AB37">
    <cfRule type="expression" dxfId="4" priority="2" stopIfTrue="1">
      <formula>(AC37="")</formula>
    </cfRule>
  </conditionalFormatting>
  <conditionalFormatting sqref="AA19:AD19">
    <cfRule type="expression" dxfId="3" priority="675" stopIfTrue="1">
      <formula>SUM(AF31:AF37)&lt;21</formula>
    </cfRule>
    <cfRule type="expression" dxfId="2" priority="676" stopIfTrue="1">
      <formula>SUM(AF31:AF37)&gt;21</formula>
    </cfRule>
  </conditionalFormatting>
  <conditionalFormatting sqref="AA3">
    <cfRule type="expression" dxfId="1" priority="677" stopIfTrue="1">
      <formula>SUM(AF8:AF44)&lt;59</formula>
    </cfRule>
    <cfRule type="expression" dxfId="0" priority="678" stopIfTrue="1">
      <formula>SUM(AF8:AF44)&gt;59</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66406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88" t="s">
        <v>2</v>
      </c>
      <c r="B1" s="188"/>
      <c r="C1" s="188"/>
      <c r="D1" s="188"/>
      <c r="E1" s="188"/>
      <c r="F1" s="188"/>
      <c r="G1" s="5"/>
      <c r="H1" s="5"/>
    </row>
    <row r="2" spans="1:8" s="8" customFormat="1" ht="15.75" customHeight="1" x14ac:dyDescent="0.2">
      <c r="A2" s="189" t="s">
        <v>3</v>
      </c>
      <c r="B2" s="189"/>
      <c r="C2" s="189"/>
      <c r="D2" s="189"/>
      <c r="E2" s="189"/>
      <c r="F2" s="189"/>
      <c r="G2" s="7"/>
      <c r="H2" s="7"/>
    </row>
    <row r="3" spans="1:8" s="8" customFormat="1" ht="15" customHeight="1" x14ac:dyDescent="0.2">
      <c r="A3" s="189" t="s">
        <v>70</v>
      </c>
      <c r="B3" s="189"/>
      <c r="C3" s="189"/>
      <c r="D3" s="189"/>
      <c r="E3" s="189"/>
      <c r="F3" s="18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0" t="str">
        <f>FDSC!B1</f>
        <v>LNAME, FNAME</v>
      </c>
      <c r="C7" s="190"/>
      <c r="D7" s="190"/>
      <c r="E7" s="191"/>
      <c r="F7" s="192"/>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93" t="str">
        <f>FDSC!S1</f>
        <v>00000000</v>
      </c>
      <c r="C10" s="193"/>
      <c r="D10" s="193"/>
      <c r="E10" s="131">
        <f>FDSC!Q17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7"/>
      <c r="B13" s="194"/>
      <c r="C13" s="194"/>
      <c r="D13" s="194"/>
      <c r="E13" s="195" t="str">
        <f>FDSC!Z1</f>
        <v>FDSC</v>
      </c>
      <c r="F13" s="195"/>
      <c r="G13" s="196"/>
      <c r="H13" s="7"/>
    </row>
    <row r="14" spans="1:8" s="8" customFormat="1" ht="10.5" customHeight="1" x14ac:dyDescent="0.2">
      <c r="A14" s="9"/>
      <c r="B14" s="197"/>
      <c r="C14" s="197"/>
      <c r="D14" s="8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0" t="str">
        <f>FDSC!AG1</f>
        <v>ADVISOR</v>
      </c>
      <c r="C16" s="190"/>
      <c r="D16" s="14"/>
      <c r="E16" s="123" t="str">
        <f>FDSC!Q20</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8"/>
      <c r="D18" s="12"/>
      <c r="E18" s="13" t="s">
        <v>71</v>
      </c>
      <c r="F18" s="10"/>
      <c r="G18" s="7"/>
      <c r="H18" s="7"/>
    </row>
    <row r="19" spans="1:8" s="8" customFormat="1" ht="15.75" customHeight="1" x14ac:dyDescent="0.2">
      <c r="A19" s="9"/>
      <c r="B19" s="198"/>
      <c r="C19" s="198"/>
      <c r="D19" s="14"/>
      <c r="E19" s="123" t="str">
        <f>FDSC!Q24</f>
        <v>N/A</v>
      </c>
      <c r="F19" s="10"/>
      <c r="G19" s="7"/>
      <c r="H19" s="7"/>
    </row>
    <row r="20" spans="1:8" s="8" customFormat="1" ht="21.5" customHeight="1" x14ac:dyDescent="0.2">
      <c r="A20" s="11" t="s">
        <v>51</v>
      </c>
      <c r="B20" s="12"/>
      <c r="C20" s="125">
        <f>FDSC!Q19</f>
        <v>0</v>
      </c>
      <c r="D20" s="90"/>
      <c r="E20" s="10" t="s">
        <v>73</v>
      </c>
      <c r="F20" s="124">
        <f>FDSC!Q21</f>
        <v>0</v>
      </c>
      <c r="G20" s="7"/>
      <c r="H20" s="7"/>
    </row>
    <row r="21" spans="1:8" s="8" customFormat="1" ht="18" x14ac:dyDescent="0.2">
      <c r="A21" s="11" t="s">
        <v>13</v>
      </c>
      <c r="B21" s="12"/>
      <c r="C21" s="187"/>
      <c r="D21" s="187"/>
      <c r="E21" s="10" t="s">
        <v>74</v>
      </c>
      <c r="F21" s="124">
        <f>FDSC!Q23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200"/>
      <c r="C25" s="201"/>
      <c r="D25" s="201"/>
      <c r="E25" s="201"/>
      <c r="F25" s="201"/>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1"/>
      <c r="E27" s="10" t="s">
        <v>72</v>
      </c>
      <c r="F27" s="10"/>
      <c r="G27" s="7"/>
      <c r="H27" s="7"/>
    </row>
    <row r="28" spans="1:8" s="8" customFormat="1" ht="21.5" hidden="1" customHeight="1" x14ac:dyDescent="0.2">
      <c r="A28" s="9"/>
      <c r="B28" s="202"/>
      <c r="C28" s="202"/>
      <c r="D28" s="84"/>
      <c r="E28" s="10"/>
      <c r="F28" s="10"/>
      <c r="G28" s="7"/>
      <c r="H28" s="7"/>
    </row>
    <row r="29" spans="1:8" s="8" customFormat="1" ht="19.5" customHeight="1" x14ac:dyDescent="0.2">
      <c r="A29" s="92"/>
      <c r="B29" s="203"/>
      <c r="C29" s="203"/>
      <c r="D29" s="203"/>
      <c r="E29" s="204"/>
      <c r="F29" s="204"/>
      <c r="G29" s="7"/>
      <c r="H29" s="7"/>
    </row>
    <row r="30" spans="1:8" s="8" customFormat="1" ht="6.75" customHeight="1" x14ac:dyDescent="0.2">
      <c r="A30" s="11"/>
      <c r="B30" s="9"/>
      <c r="C30" s="9"/>
      <c r="D30" s="93"/>
      <c r="E30" s="10"/>
      <c r="F30" s="10"/>
      <c r="G30" s="7"/>
      <c r="H30" s="7"/>
    </row>
    <row r="31" spans="1:8" s="8" customFormat="1" ht="19.5" customHeight="1" x14ac:dyDescent="0.2">
      <c r="A31" s="11" t="s">
        <v>16</v>
      </c>
      <c r="B31" s="9"/>
      <c r="C31" s="9"/>
      <c r="D31" s="18"/>
      <c r="E31" s="89"/>
      <c r="F31" s="10"/>
      <c r="G31" s="7"/>
      <c r="H31" s="7"/>
    </row>
    <row r="32" spans="1:8" s="8" customFormat="1" ht="15.75" customHeight="1" x14ac:dyDescent="0.2">
      <c r="A32" s="9"/>
      <c r="B32" s="94"/>
      <c r="C32" s="11"/>
      <c r="D32" s="11"/>
      <c r="E32" s="10" t="s">
        <v>52</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95"/>
      <c r="F38" s="95"/>
      <c r="G38" s="21"/>
      <c r="H38" s="21"/>
    </row>
    <row r="39" spans="1:9" ht="16" x14ac:dyDescent="0.2">
      <c r="A39" s="20"/>
      <c r="B39" s="199" t="s">
        <v>60</v>
      </c>
      <c r="C39" s="199"/>
      <c r="D39" s="199"/>
      <c r="E39" s="199"/>
      <c r="F39" s="199"/>
      <c r="G39" s="199"/>
      <c r="H39" s="199"/>
      <c r="I39" s="199"/>
    </row>
    <row r="40" spans="1:9" x14ac:dyDescent="0.15">
      <c r="A40" s="19"/>
      <c r="B40" s="19"/>
      <c r="C40" s="19"/>
      <c r="D40" s="19"/>
      <c r="E40" s="20"/>
      <c r="F40" s="20"/>
      <c r="G40" s="21"/>
      <c r="H40" s="21"/>
    </row>
    <row r="41" spans="1:9" ht="3.75" customHeight="1" x14ac:dyDescent="0.15">
      <c r="A41" s="19"/>
      <c r="B41" s="126"/>
      <c r="C41" s="126"/>
      <c r="D41" s="126"/>
      <c r="E41" s="127"/>
      <c r="F41" s="127"/>
      <c r="G41" s="128"/>
      <c r="H41" s="128"/>
      <c r="I41" s="129"/>
    </row>
    <row r="42" spans="1:9" ht="15" customHeight="1" x14ac:dyDescent="0.2">
      <c r="A42" s="19"/>
      <c r="B42" s="199" t="s">
        <v>61</v>
      </c>
      <c r="C42" s="199"/>
      <c r="D42" s="199"/>
      <c r="E42" s="199"/>
      <c r="F42" s="199"/>
      <c r="G42" s="199"/>
      <c r="H42" s="199"/>
      <c r="I42" s="199"/>
    </row>
    <row r="43" spans="1:9" x14ac:dyDescent="0.15">
      <c r="C43" s="95"/>
      <c r="D43" s="95"/>
    </row>
    <row r="44" spans="1:9" x14ac:dyDescent="0.15">
      <c r="E44" s="95"/>
      <c r="F44" s="95"/>
    </row>
    <row r="45" spans="1:9" ht="13.75" customHeight="1" x14ac:dyDescent="0.2">
      <c r="B45" s="199" t="s">
        <v>62</v>
      </c>
      <c r="C45" s="199"/>
      <c r="D45" s="199"/>
      <c r="E45" s="199"/>
      <c r="F45" s="199"/>
      <c r="G45" s="199"/>
      <c r="H45" s="199"/>
      <c r="I45" s="199"/>
    </row>
    <row r="46" spans="1:9" x14ac:dyDescent="0.15">
      <c r="C46" s="96"/>
      <c r="D46" s="96"/>
    </row>
  </sheetData>
  <sheetProtection algorithmName="SHA-512" hashValue="I1Luvn9fcQuIY33ViYCoAamjjAvSlP+xAxyv5aWaVdyqRbjYIm/sDUgYyvN6zPu75ArpvucFOQGXoLqkRcRUrw==" saltValue="PJcUUhTvcHgH1b+9UnJ6H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FDSC</vt:lpstr>
      <vt:lpstr>GRAD CHECK</vt:lpstr>
      <vt:lpstr>ADVISOR'S NOTES</vt:lpstr>
      <vt:lpstr>FDSC!Print_Area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2022-05-10T15:04:20Z</cp:lastPrinted>
  <dcterms:created xsi:type="dcterms:W3CDTF">2011-07-12T20:37:04Z</dcterms:created>
  <dcterms:modified xsi:type="dcterms:W3CDTF">2022-08-25T15:26:58Z</dcterms:modified>
</cp:coreProperties>
</file>