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86123D28-C94A-7A4D-A2A5-3D416A42CADC}" xr6:coauthVersionLast="47" xr6:coauthVersionMax="47" xr10:uidLastSave="{00000000-0000-0000-0000-000000000000}"/>
  <bookViews>
    <workbookView xWindow="0" yWindow="500" windowWidth="29040" windowHeight="15840" xr2:uid="{00000000-000D-0000-FFFF-FFFF00000000}"/>
  </bookViews>
  <sheets>
    <sheet name="BIMB-PMPV" sheetId="7" r:id="rId1"/>
    <sheet name="GRAD CHECK" sheetId="8" r:id="rId2"/>
    <sheet name="ADVISOR'S NOTES" sheetId="1" r:id="rId3"/>
  </sheets>
  <definedNames>
    <definedName name="_xlnm.Print_Area" localSheetId="0">'BIMB-PMPV'!$A$1:$AI$43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G42" i="7" l="1"/>
  <c r="F42" i="7"/>
  <c r="E42" i="7"/>
  <c r="G41" i="7"/>
  <c r="F41" i="7"/>
  <c r="E41" i="7"/>
  <c r="G40" i="7"/>
  <c r="F40" i="7"/>
  <c r="E40" i="7"/>
  <c r="G39" i="7"/>
  <c r="F39" i="7"/>
  <c r="E39" i="7"/>
  <c r="G38" i="7"/>
  <c r="F38" i="7"/>
  <c r="E38" i="7"/>
  <c r="G37" i="7"/>
  <c r="F37" i="7"/>
  <c r="E37" i="7"/>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AF21" i="7" l="1"/>
  <c r="AE21" i="7"/>
  <c r="AD21" i="7"/>
  <c r="AF20" i="7"/>
  <c r="AE20" i="7"/>
  <c r="AD20" i="7"/>
  <c r="AF19" i="7"/>
  <c r="AE19" i="7"/>
  <c r="AD19" i="7"/>
  <c r="AF18" i="7"/>
  <c r="AE18" i="7"/>
  <c r="AD18" i="7"/>
  <c r="AF17" i="7"/>
  <c r="AE17" i="7"/>
  <c r="AD17" i="7"/>
  <c r="AF16" i="7"/>
  <c r="AE16" i="7"/>
  <c r="AD16" i="7"/>
  <c r="AF15" i="7"/>
  <c r="AE15" i="7"/>
  <c r="AD15" i="7"/>
  <c r="AF14" i="7"/>
  <c r="AE14" i="7"/>
  <c r="AD14" i="7"/>
  <c r="AF13" i="7"/>
  <c r="AE13" i="7"/>
  <c r="AD13" i="7"/>
  <c r="AF12" i="7"/>
  <c r="AE12" i="7"/>
  <c r="AD12" i="7"/>
  <c r="AF11" i="7"/>
  <c r="AE11" i="7"/>
  <c r="AD11" i="7"/>
  <c r="AF10" i="7"/>
  <c r="AE10" i="7"/>
  <c r="AD10" i="7"/>
  <c r="AF9" i="7"/>
  <c r="AE9" i="7"/>
  <c r="AD9" i="7"/>
  <c r="V12" i="7"/>
  <c r="U12" i="7"/>
  <c r="T12" i="7"/>
  <c r="V11" i="7"/>
  <c r="U11" i="7"/>
  <c r="T11" i="7"/>
  <c r="V10" i="7"/>
  <c r="U10" i="7"/>
  <c r="T10" i="7"/>
  <c r="V9" i="7"/>
  <c r="U9" i="7"/>
  <c r="T9" i="7"/>
  <c r="V8" i="7"/>
  <c r="U8" i="7"/>
  <c r="T8"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AF36" i="7" l="1"/>
  <c r="AE36" i="7"/>
  <c r="AD36" i="7"/>
  <c r="AF38" i="7" l="1"/>
  <c r="AE38" i="7"/>
  <c r="AD38" i="7"/>
  <c r="AF37" i="7"/>
  <c r="Q19" i="7" s="1"/>
  <c r="F20" i="8" s="1"/>
  <c r="AE37" i="7"/>
  <c r="Q20" i="7" s="1"/>
  <c r="AD37" i="7"/>
  <c r="Q21" i="7" s="1"/>
  <c r="AF39" i="7"/>
  <c r="AE39" i="7"/>
  <c r="AD39" i="7"/>
  <c r="AF40" i="7"/>
  <c r="AE40" i="7"/>
  <c r="AD40" i="7"/>
  <c r="AF41" i="7"/>
  <c r="AE41" i="7"/>
  <c r="AD41" i="7"/>
  <c r="AF42" i="7"/>
  <c r="AE42" i="7"/>
  <c r="AD42" i="7"/>
  <c r="AF43" i="7"/>
  <c r="AE43" i="7"/>
  <c r="AD43" i="7"/>
  <c r="B16" i="8" l="1"/>
  <c r="E13" i="8"/>
  <c r="E10" i="8"/>
  <c r="B10" i="8"/>
  <c r="B7" i="8"/>
  <c r="AF44" i="7" l="1"/>
  <c r="AE44" i="7"/>
  <c r="AF35" i="7"/>
  <c r="G20" i="7"/>
  <c r="F20" i="7"/>
  <c r="E20" i="7"/>
  <c r="G19" i="7"/>
  <c r="Q17" i="7" s="1"/>
  <c r="F19" i="7"/>
  <c r="Q18" i="7" s="1"/>
  <c r="E19" i="7"/>
  <c r="E16" i="8" l="1"/>
  <c r="C20" i="8"/>
  <c r="F21" i="8"/>
  <c r="Q22" i="7" l="1"/>
  <c r="E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1. PLNT 1213, HORT 1013, NREM 1113
2. SOIL 1113 or 2124
3. ANSI 1124, FDSC 1133, ENTO 2993 or 3003
4. NREM 1014 or 2013, ENVR 1113, 
    BIOC 2344 or 3713, LA 1013</t>
        </r>
      </text>
    </comment>
    <comment ref="S10" authorId="1" shapeId="0" xr:uid="{00000000-0006-0000-0000-000005000000}">
      <text>
        <r>
          <rPr>
            <sz val="9"/>
            <color indexed="81"/>
            <rFont val="Tahoma"/>
            <family val="2"/>
          </rPr>
          <t>1. PLNT 1213, HORT 1013, NREM 1113
2. SOIL 1113 or 2124
3. ANSI 1124, FDSC 1133, ENTO 2993 or 3003
4. NREM 1014 or 2013, ENVR 1113, 
    BIOC 2344 or 3713, LA 1013</t>
        </r>
      </text>
    </comment>
    <comment ref="S11" authorId="1" shapeId="0" xr:uid="{00000000-0006-0000-0000-000006000000}">
      <text>
        <r>
          <rPr>
            <sz val="9"/>
            <color indexed="81"/>
            <rFont val="Tahoma"/>
            <family val="2"/>
          </rPr>
          <t>or BCOM 3113 or 3443
or ENGL 3323</t>
        </r>
      </text>
    </comment>
    <comment ref="AC11" authorId="1" shapeId="0" xr:uid="{00000000-0006-0000-0000-000007000000}">
      <text>
        <r>
          <rPr>
            <sz val="9"/>
            <color indexed="81"/>
            <rFont val="Tahoma"/>
            <family val="2"/>
          </rPr>
          <t>or STAT 2013 or 4013</t>
        </r>
      </text>
    </comment>
    <comment ref="S12" authorId="1" shapeId="0" xr:uid="{00000000-0006-0000-0000-000008000000}">
      <text>
        <r>
          <rPr>
            <sz val="9"/>
            <color indexed="81"/>
            <rFont val="Tahoma"/>
            <family val="2"/>
          </rPr>
          <t>or SPCH 2713 or 3733</t>
        </r>
      </text>
    </comment>
    <comment ref="AC15" authorId="2" shapeId="0" xr:uid="{00000000-0006-0000-0000-000009000000}">
      <text>
        <r>
          <rPr>
            <sz val="9"/>
            <color indexed="81"/>
            <rFont val="Tahoma"/>
            <family val="2"/>
          </rPr>
          <t>or PBIO 1404</t>
        </r>
      </text>
    </comment>
    <comment ref="AC16" authorId="2" shapeId="0" xr:uid="{00000000-0006-0000-0000-00000A000000}">
      <text>
        <r>
          <rPr>
            <sz val="9"/>
            <color indexed="81"/>
            <rFont val="Tahoma"/>
            <family val="2"/>
          </rPr>
          <t>or 2014</t>
        </r>
      </text>
    </comment>
    <comment ref="C17" authorId="1" shapeId="0" xr:uid="{00000000-0006-0000-0000-00000B000000}">
      <text>
        <r>
          <rPr>
            <sz val="9"/>
            <color indexed="81"/>
            <rFont val="Tahoma"/>
            <family val="2"/>
          </rPr>
          <t>course designated
A, H, N, or S</t>
        </r>
      </text>
    </comment>
    <comment ref="AC17" authorId="2" shapeId="0" xr:uid="{00000000-0006-0000-0000-00000C000000}">
      <text>
        <r>
          <rPr>
            <sz val="9"/>
            <color indexed="81"/>
            <rFont val="Tahoma"/>
            <family val="2"/>
          </rPr>
          <t>or 2114</t>
        </r>
      </text>
    </comment>
    <comment ref="C18" authorId="1" shapeId="0" xr:uid="{00000000-0006-0000-0000-00000D000000}">
      <text>
        <r>
          <rPr>
            <sz val="9"/>
            <color indexed="81"/>
            <rFont val="Tahoma"/>
            <family val="2"/>
          </rPr>
          <t>course designated
A, H, N, or S</t>
        </r>
      </text>
    </comment>
    <comment ref="AC36" authorId="3" shapeId="0" xr:uid="{00000000-0006-0000-0000-00000E000000}">
      <text>
        <r>
          <rPr>
            <sz val="9"/>
            <color indexed="81"/>
            <rFont val="Tahoma"/>
            <family val="2"/>
          </rPr>
          <t>or CHEM 3433</t>
        </r>
      </text>
    </comment>
    <comment ref="AC38" authorId="2" shapeId="0" xr:uid="{00000000-0006-0000-0000-00000F000000}">
      <text>
        <r>
          <rPr>
            <sz val="9"/>
            <color indexed="81"/>
            <rFont val="Tahoma"/>
            <family val="2"/>
          </rPr>
          <t>or ANSI 3423
or PLNT 3554</t>
        </r>
      </text>
    </comment>
    <comment ref="AC39" authorId="2" shapeId="0" xr:uid="{00000000-0006-0000-0000-000010000000}">
      <text>
        <r>
          <rPr>
            <sz val="9"/>
            <color indexed="81"/>
            <rFont val="Tahoma"/>
            <family val="2"/>
          </rPr>
          <t>or PBIO 4463
or ENTO 3044</t>
        </r>
      </text>
    </comment>
  </commentList>
</comments>
</file>

<file path=xl/sharedStrings.xml><?xml version="1.0" encoding="utf-8"?>
<sst xmlns="http://schemas.openxmlformats.org/spreadsheetml/2006/main" count="117" uniqueCount="80">
  <si>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</si>
  <si>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</si>
  <si>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</si>
  <si>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</si>
  <si>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</si>
  <si>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</si>
  <si>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</si>
  <si>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</si>
  <si>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</si>
  <si>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</si>
  <si>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</si>
  <si>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</si>
  <si>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</si>
  <si>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</si>
  <si>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</si>
  <si>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</si>
  <si>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</si>
  <si>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</si>
  <si>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</si>
  <si>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</si>
  <si>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</si>
  <si>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</si>
  <si>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</si>
  <si>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</si>
  <si>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</si>
  <si>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</si>
  <si>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</si>
  <si>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</si>
  <si>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</si>
  <si>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</si>
  <si>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</si>
  <si>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</si>
  <si>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</si>
  <si>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</si>
  <si>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</si>
  <si>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</si>
  <si>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</si>
  <si>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</si>
  <si>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</si>
  <si>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</si>
  <si>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</si>
  <si>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</si>
  <si>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</si>
  <si>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</si>
  <si>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</si>
  <si>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</si>
  <si>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</si>
  <si>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</si>
  <si>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</si>
  <si>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PHYS</t>
  </si>
  <si>
    <t>(D)</t>
  </si>
  <si>
    <t>Total Hours to Date:</t>
  </si>
  <si>
    <t>(hrs. = current courses + deficiencies)</t>
  </si>
  <si>
    <t>APPROVED BY:</t>
  </si>
  <si>
    <t>BIMB-PMPV</t>
  </si>
  <si>
    <t>PLNT</t>
  </si>
  <si>
    <t>(N)</t>
  </si>
  <si>
    <t>GENED</t>
  </si>
  <si>
    <t>FDSC</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</si>
  <si>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</si>
  <si>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</si>
  <si>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</si>
  <si>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</si>
  <si>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</si>
  <si>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</si>
  <si>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</si>
  <si>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Education Requirements:  40 Hours</t>
  </si>
  <si>
    <t>College/Dept. Requirements:  13 Hours</t>
  </si>
  <si>
    <t>Core Courses:  43 Hours</t>
  </si>
  <si>
    <t>Major Requirements:  63 Hours</t>
  </si>
  <si>
    <t>Elective Hours:  4 Hours</t>
  </si>
  <si>
    <t>Ag</t>
  </si>
  <si>
    <t>FERGUSON COLLEGE OF AGRICULTURE</t>
  </si>
  <si>
    <t>Total  Upper-Div. Hours to Date:</t>
  </si>
  <si>
    <t>Total  Upper-Div. Points to Date:</t>
  </si>
  <si>
    <t>Upper-Division GPA:</t>
  </si>
  <si>
    <t xml:space="preserve">Upper-Div. hours &amp; points needed: </t>
  </si>
  <si>
    <r>
      <t>________________________________________________________________________</t>
    </r>
    <r>
      <rPr>
        <sz val="12"/>
        <rFont val="Times New Roman"/>
        <family val="1"/>
      </rPr>
      <t xml:space="preserve"> Advisor/Date Signed</t>
    </r>
  </si>
  <si>
    <t>OPTION 1 or OPTION 2:  20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</si>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</sst>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i/>
      <sz val="16"/>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2" borderId="15"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6" xfId="4" applyFill="1" applyBorder="1" applyProtection="1">
      <protection hidden="1"/>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0" xfId="4" applyBorder="1" applyAlignment="1" applyProtection="1">
      <protection locked="0"/>
    </xf>
    <xf numFmtId="0" fontId="12" fillId="0" borderId="0" xfId="4" applyFont="1" applyBorder="1" applyAlignment="1" applyProtection="1">
      <protection hidden="1"/>
    </xf>
    <xf numFmtId="0" fontId="17" fillId="0" borderId="0"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4" applyBorder="1" applyAlignment="1" applyProtection="1">
      <protection hidden="1"/>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0" xfId="4" applyFont="1" applyBorder="1" applyAlignment="1" applyProtection="1">
      <alignment horizontal="center"/>
      <protection locked="0"/>
    </xf>
    <xf numFmtId="0" fontId="4" fillId="0" borderId="0" xfId="4" applyFont="1" applyBorder="1" applyAlignment="1" applyProtection="1">
      <alignment horizontal="center"/>
      <protection hidden="1"/>
    </xf>
    <xf numFmtId="0" fontId="2" fillId="0" borderId="0" xfId="4" applyFont="1" applyBorder="1"/>
    <xf numFmtId="0" fontId="2" fillId="0" borderId="0" xfId="4" applyFont="1" applyBorder="1" applyAlignment="1" applyProtection="1">
      <alignment horizontal="left"/>
      <protection locked="0"/>
    </xf>
    <xf numFmtId="0" fontId="2" fillId="0" borderId="0" xfId="4" applyFont="1" applyBorder="1" applyProtection="1">
      <protection locked="0" hidden="1"/>
    </xf>
    <xf numFmtId="0" fontId="2" fillId="0" borderId="0" xfId="4" applyBorder="1" applyAlignment="1" applyProtection="1">
      <alignment horizontal="left"/>
      <protection locked="0"/>
    </xf>
    <xf numFmtId="0" fontId="0" fillId="0" borderId="0" xfId="4" applyFont="1" applyBorder="1" applyProtection="1"/>
    <xf numFmtId="0" fontId="2" fillId="0" borderId="0" xfId="4" applyFont="1" applyBorder="1" applyProtection="1"/>
    <xf numFmtId="0" fontId="2" fillId="0" borderId="2"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0" xfId="4" applyFont="1" applyBorder="1" applyAlignment="1" applyProtection="1">
      <alignment horizontal="left"/>
    </xf>
    <xf numFmtId="0" fontId="2" fillId="0" borderId="0"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0"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0" fontId="0" fillId="0" borderId="4" xfId="4" applyFont="1" applyFill="1" applyBorder="1" applyAlignment="1" applyProtection="1">
      <alignment horizontal="center"/>
      <protection locked="0"/>
    </xf>
    <xf numFmtId="0" fontId="0" fillId="0" borderId="3" xfId="4" applyFont="1" applyFill="1" applyBorder="1" applyAlignment="1" applyProtection="1">
      <alignment horizontal="center"/>
      <protection locked="0"/>
    </xf>
    <xf numFmtId="0" fontId="2" fillId="0" borderId="0" xfId="4" applyBorder="1" applyAlignment="1" applyProtection="1">
      <protection hidden="1"/>
    </xf>
    <xf numFmtId="0" fontId="0" fillId="0" borderId="0" xfId="4" applyFont="1"/>
    <xf numFmtId="0" fontId="5" fillId="0" borderId="0" xfId="1" applyFont="1" applyAlignment="1" applyProtection="1">
      <alignment horizontal="left"/>
      <protection hidden="1"/>
    </xf>
    <xf numFmtId="0" fontId="2" fillId="0" borderId="0" xfId="4" applyBorder="1" applyAlignment="1" applyProtection="1">
      <protection hidden="1"/>
    </xf>
    <xf numFmtId="164" fontId="22" fillId="3" borderId="3" xfId="4" applyNumberFormat="1" applyFont="1" applyFill="1" applyBorder="1" applyAlignment="1" applyProtection="1">
      <alignment horizontal="center"/>
      <protection locked="0"/>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0" fontId="2" fillId="0" borderId="0" xfId="4" applyFont="1" applyBorder="1" applyAlignment="1" applyProtection="1">
      <alignment horizontal="right"/>
      <protection hidden="1"/>
    </xf>
    <xf numFmtId="0" fontId="2" fillId="0" borderId="17" xfId="4" applyFont="1" applyBorder="1" applyProtection="1">
      <protection locked="0" hidden="1"/>
    </xf>
    <xf numFmtId="0" fontId="2" fillId="0" borderId="2" xfId="4" applyFont="1" applyBorder="1" applyAlignment="1" applyProtection="1">
      <alignment horizontal="left"/>
      <protection locked="0" hidden="1"/>
    </xf>
    <xf numFmtId="0" fontId="2" fillId="0" borderId="5" xfId="4" applyFont="1" applyBorder="1" applyAlignment="1" applyProtection="1">
      <alignment horizontal="left"/>
      <protection hidden="1"/>
    </xf>
    <xf numFmtId="0" fontId="2" fillId="0" borderId="5" xfId="4" applyFont="1" applyBorder="1" applyAlignment="1" applyProtection="1">
      <alignment horizontal="left"/>
      <protection locked="0"/>
    </xf>
    <xf numFmtId="0" fontId="2" fillId="0" borderId="5" xfId="4" applyFont="1" applyBorder="1" applyAlignment="1" applyProtection="1">
      <alignment horizontal="left"/>
      <protection locked="0" hidden="1"/>
    </xf>
    <xf numFmtId="0" fontId="2" fillId="0" borderId="2" xfId="4" applyFont="1" applyBorder="1" applyAlignment="1" applyProtection="1">
      <alignment horizontal="left"/>
      <protection locked="0"/>
    </xf>
    <xf numFmtId="0" fontId="0" fillId="0" borderId="6" xfId="4" applyFont="1" applyBorder="1" applyAlignment="1" applyProtection="1">
      <alignment horizontal="center"/>
      <protection locked="0"/>
    </xf>
    <xf numFmtId="0" fontId="2" fillId="0" borderId="18" xfId="4" applyBorder="1" applyProtection="1">
      <protection hidden="1"/>
    </xf>
    <xf numFmtId="0" fontId="2" fillId="0" borderId="13"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25" xfId="4" applyBorder="1" applyProtection="1">
      <protection hidden="1"/>
    </xf>
    <xf numFmtId="0" fontId="25" fillId="0" borderId="0" xfId="4" applyFont="1" applyBorder="1" applyAlignment="1" applyProtection="1">
      <alignment horizontal="center"/>
      <protection locked="0"/>
    </xf>
    <xf numFmtId="0" fontId="24" fillId="0" borderId="0" xfId="4" applyFont="1" applyBorder="1" applyAlignment="1" applyProtection="1">
      <alignment horizontal="center"/>
      <protection locked="0"/>
    </xf>
    <xf numFmtId="0" fontId="13" fillId="0" borderId="0" xfId="4" applyFont="1" applyBorder="1" applyAlignment="1" applyProtection="1">
      <alignment horizontal="center"/>
      <protection hidden="1"/>
    </xf>
    <xf numFmtId="0" fontId="23" fillId="0" borderId="0"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left"/>
      <protection locked="0"/>
    </xf>
    <xf numFmtId="0" fontId="2" fillId="0" borderId="3" xfId="4" applyFill="1" applyBorder="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4" xfId="4" applyFont="1" applyBorder="1" applyAlignment="1" applyProtection="1">
      <alignment horizontal="center"/>
      <protection locked="0"/>
    </xf>
    <xf numFmtId="0" fontId="2" fillId="0" borderId="0" xfId="4" applyFont="1" applyBorder="1" applyAlignment="1" applyProtection="1">
      <alignment horizontal="left"/>
    </xf>
    <xf numFmtId="0" fontId="0" fillId="0" borderId="7" xfId="4" applyFont="1" applyBorder="1" applyAlignment="1" applyProtection="1">
      <alignment horizontal="center"/>
      <protection hidden="1"/>
    </xf>
    <xf numFmtId="0" fontId="2" fillId="0" borderId="7" xfId="4" applyBorder="1" applyAlignment="1" applyProtection="1">
      <alignment horizontal="center"/>
      <protection hidden="1"/>
    </xf>
    <xf numFmtId="0" fontId="19" fillId="0" borderId="0" xfId="4" applyFont="1" applyBorder="1" applyAlignment="1" applyProtection="1">
      <protection hidden="1"/>
    </xf>
    <xf numFmtId="0" fontId="2" fillId="0" borderId="6" xfId="4" applyFont="1" applyBorder="1" applyAlignment="1" applyProtection="1">
      <alignment horizontal="left"/>
      <protection locked="0"/>
    </xf>
    <xf numFmtId="0" fontId="2" fillId="0" borderId="6" xfId="4" applyBorder="1" applyAlignment="1" applyProtection="1">
      <alignment horizontal="left"/>
      <protection locked="0"/>
    </xf>
    <xf numFmtId="0" fontId="2" fillId="0" borderId="0" xfId="4" applyFont="1" applyBorder="1" applyAlignment="1" applyProtection="1">
      <alignment horizontal="center"/>
      <protection locked="0"/>
    </xf>
    <xf numFmtId="0" fontId="2" fillId="0" borderId="0" xfId="4" applyFill="1" applyBorder="1" applyAlignment="1" applyProtection="1">
      <alignment horizontal="left"/>
      <protection locked="0"/>
    </xf>
    <xf numFmtId="0" fontId="2" fillId="0" borderId="6" xfId="4" applyFont="1" applyBorder="1" applyAlignment="1" applyProtection="1">
      <alignment horizontal="center"/>
      <protection locked="0"/>
    </xf>
    <xf numFmtId="0" fontId="2" fillId="0" borderId="6" xfId="4" applyFill="1" applyBorder="1" applyAlignment="1" applyProtection="1">
      <alignment horizontal="left"/>
      <protection locked="0"/>
    </xf>
    <xf numFmtId="0" fontId="13" fillId="0" borderId="1" xfId="4" applyFont="1" applyBorder="1" applyAlignment="1" applyProtection="1">
      <alignment horizontal="center"/>
      <protection hidden="1"/>
    </xf>
    <xf numFmtId="2" fontId="2" fillId="0" borderId="7" xfId="4" applyNumberFormat="1" applyBorder="1" applyAlignment="1" applyProtection="1">
      <alignment horizontal="center"/>
      <protection hidden="1"/>
    </xf>
    <xf numFmtId="1" fontId="2" fillId="0" borderId="8" xfId="4" applyNumberFormat="1" applyBorder="1" applyAlignment="1" applyProtection="1">
      <alignment horizontal="center"/>
      <protection hidden="1"/>
    </xf>
    <xf numFmtId="1" fontId="2" fillId="0" borderId="9" xfId="4" applyNumberFormat="1" applyBorder="1" applyAlignment="1" applyProtection="1">
      <alignment horizontal="center"/>
      <protection hidden="1"/>
    </xf>
    <xf numFmtId="0" fontId="2" fillId="0" borderId="0" xfId="4" applyBorder="1" applyAlignment="1" applyProtection="1">
      <alignment horizontal="left"/>
      <protection hidden="1"/>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0" fillId="0" borderId="0" xfId="4" applyFont="1" applyBorder="1" applyAlignment="1" applyProtection="1">
      <alignment horizontal="left"/>
    </xf>
    <xf numFmtId="0" fontId="2" fillId="0" borderId="0" xfId="4" applyBorder="1" applyAlignment="1" applyProtection="1">
      <protection hidden="1"/>
    </xf>
    <xf numFmtId="14" fontId="0" fillId="0" borderId="3" xfId="4" applyNumberFormat="1" applyFont="1" applyBorder="1" applyAlignment="1" applyProtection="1">
      <alignment horizontal="center"/>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11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76200</xdr:rowOff>
    </xdr:from>
    <xdr:to>
      <xdr:col>25</xdr:col>
      <xdr:colOff>0</xdr:colOff>
      <xdr:row>39</xdr:row>
      <xdr:rowOff>152400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111167" y="4448175"/>
          <a:ext cx="2527633" cy="2305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60157</xdr:colOff>
      <xdr:row>23</xdr:row>
      <xdr:rowOff>40104</xdr:rowOff>
    </xdr:from>
    <xdr:to>
      <xdr:col>35</xdr:col>
      <xdr:colOff>10027</xdr:colOff>
      <xdr:row>34</xdr:row>
      <xdr:rowOff>61250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69060" y="3776457"/>
          <a:ext cx="3099956" cy="1902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0" u="none" strike="noStrike">
              <a:solidFill>
                <a:schemeClr val="dk1"/>
              </a:solidFill>
              <a:effectLst/>
              <a:latin typeface="+mn-lt"/>
              <a:ea typeface="+mn-ea"/>
              <a:cs typeface="+mn-cs"/>
            </a:rPr>
            <a:t>OPTION</a:t>
          </a:r>
          <a:r>
            <a:rPr lang="en-US" sz="800" b="1" i="0" u="none" strike="noStrike" baseline="0">
              <a:solidFill>
                <a:schemeClr val="dk1"/>
              </a:solidFill>
              <a:effectLst/>
              <a:latin typeface="+mn-lt"/>
              <a:ea typeface="+mn-ea"/>
              <a:cs typeface="+mn-cs"/>
            </a:rPr>
            <a:t> 1:  </a:t>
          </a:r>
          <a:r>
            <a:rPr lang="en-US" sz="800" b="0" i="0" u="none" strike="noStrike" baseline="0">
              <a:solidFill>
                <a:schemeClr val="dk1"/>
              </a:solidFill>
              <a:effectLst/>
              <a:latin typeface="+mn-lt"/>
              <a:ea typeface="+mn-ea"/>
              <a:cs typeface="+mn-cs"/>
            </a:rPr>
            <a:t>Hours from accredited school pre-med or pre-vet.</a:t>
          </a:r>
        </a:p>
        <a:p>
          <a:r>
            <a:rPr lang="en-US" sz="800" b="1" i="0" u="none" strike="noStrike" baseline="0">
              <a:solidFill>
                <a:schemeClr val="dk1"/>
              </a:solidFill>
              <a:effectLst/>
              <a:latin typeface="+mn-lt"/>
              <a:ea typeface="+mn-ea"/>
              <a:cs typeface="+mn-cs"/>
            </a:rPr>
            <a:t>OPTION 2:  BIOC 4883; BIOC 3223 (or CHEM 3433);</a:t>
          </a:r>
        </a:p>
        <a:p>
          <a:r>
            <a:rPr lang="en-US" sz="800" b="1" i="0" u="none" strike="noStrike" baseline="0">
              <a:solidFill>
                <a:schemeClr val="dk1"/>
              </a:solidFill>
              <a:effectLst/>
              <a:latin typeface="+mn-lt"/>
              <a:ea typeface="+mn-ea"/>
              <a:cs typeface="+mn-cs"/>
            </a:rPr>
            <a:t>BIOL 3023 or ANSI 3423 or PLNT 3554;  </a:t>
          </a:r>
        </a:p>
        <a:p>
          <a:r>
            <a:rPr lang="en-US" sz="800" b="1" i="0" u="none" strike="noStrike" baseline="0">
              <a:solidFill>
                <a:schemeClr val="dk1"/>
              </a:solidFill>
              <a:effectLst/>
              <a:latin typeface="+mn-lt"/>
              <a:ea typeface="+mn-ea"/>
              <a:cs typeface="+mn-cs"/>
            </a:rPr>
            <a:t>PBIO 4463 or ENTO 3044 or BIOL 3204;  </a:t>
          </a:r>
        </a:p>
        <a:p>
          <a:r>
            <a:rPr lang="en-US" sz="800" b="1" i="0" u="none" strike="noStrike" baseline="0">
              <a:solidFill>
                <a:schemeClr val="dk1"/>
              </a:solidFill>
              <a:effectLst/>
              <a:latin typeface="+mn-lt"/>
              <a:ea typeface="+mn-ea"/>
              <a:cs typeface="+mn-cs"/>
            </a:rPr>
            <a:t>6 Hours from:</a:t>
          </a:r>
          <a:endParaRPr lang="en-US" sz="800" b="1" i="0" u="none" strike="noStrike">
            <a:solidFill>
              <a:schemeClr val="dk1"/>
            </a:solidFill>
            <a:effectLst/>
            <a:latin typeface="+mn-lt"/>
            <a:ea typeface="+mn-ea"/>
            <a:cs typeface="+mn-cs"/>
          </a:endParaRPr>
        </a:p>
        <a:p>
          <a:r>
            <a:rPr lang="en-US" sz="800" b="1" i="0">
              <a:solidFill>
                <a:schemeClr val="dk1"/>
              </a:solidFill>
              <a:effectLst/>
              <a:latin typeface="+mn-lt"/>
              <a:ea typeface="+mn-ea"/>
              <a:cs typeface="+mn-cs"/>
            </a:rPr>
            <a:t>ANSI</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3543 (Required for Pre-Vet Stutdents), 3433, 3443;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BIOC</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1990* (up to 2 hours), 2202, 2352, 3003, 4113, 4523, 4723, 4990*; </a:t>
          </a:r>
          <a:r>
            <a:rPr lang="en-US" sz="800" b="1" i="0">
              <a:solidFill>
                <a:schemeClr val="dk1"/>
              </a:solidFill>
              <a:effectLst/>
              <a:latin typeface="+mn-lt"/>
              <a:ea typeface="+mn-ea"/>
              <a:cs typeface="+mn-cs"/>
            </a:rPr>
            <a:t>BIOL</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3034, 3104, 3114, 3214, 3233, 4104, 4133, 4134, </a:t>
          </a:r>
          <a:r>
            <a:rPr lang="en-US" sz="800" b="0" i="0" baseline="0">
              <a:solidFill>
                <a:schemeClr val="dk1"/>
              </a:solidFill>
              <a:effectLst/>
              <a:latin typeface="+mn-lt"/>
              <a:ea typeface="+mn-ea"/>
              <a:cs typeface="+mn-cs"/>
            </a:rPr>
            <a:t>4174, 4215, 4223, 4283, 4293, 4363;</a:t>
          </a:r>
          <a:r>
            <a:rPr lang="en-US" sz="800" b="1" i="0" baseline="0">
              <a:solidFill>
                <a:schemeClr val="dk1"/>
              </a:solidFill>
              <a:effectLst/>
              <a:latin typeface="+mn-lt"/>
              <a:ea typeface="+mn-ea"/>
              <a:cs typeface="+mn-cs"/>
            </a:rPr>
            <a:t> </a:t>
          </a:r>
          <a:r>
            <a:rPr lang="en-US" sz="800" b="1" i="0">
              <a:solidFill>
                <a:sysClr val="windowText" lastClr="000000"/>
              </a:solidFill>
              <a:effectLst/>
              <a:latin typeface="+mn-lt"/>
              <a:ea typeface="+mn-ea"/>
              <a:cs typeface="+mn-cs"/>
            </a:rPr>
            <a:t>PBIO</a:t>
          </a:r>
          <a:r>
            <a:rPr lang="en-US" sz="800" b="1">
              <a:solidFill>
                <a:sysClr val="windowText" lastClr="000000"/>
              </a:solidFill>
              <a:effectLst/>
              <a:latin typeface="+mn-lt"/>
              <a:ea typeface="+mn-ea"/>
              <a:cs typeface="+mn-cs"/>
            </a:rPr>
            <a:t> </a:t>
          </a:r>
          <a:r>
            <a:rPr lang="en-US" sz="800" b="0">
              <a:solidFill>
                <a:sysClr val="windowText" lastClr="000000"/>
              </a:solidFill>
              <a:effectLst/>
              <a:latin typeface="+mn-lt"/>
              <a:ea typeface="+mn-ea"/>
              <a:cs typeface="+mn-cs"/>
            </a:rPr>
            <a:t>4233, 4462, 4423;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CHEM</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2122, 2113, 3353, 3532, 3553, 4320 (1-3 hours);</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ENTO</a:t>
          </a:r>
          <a:r>
            <a:rPr lang="en-US" sz="800">
              <a:solidFill>
                <a:schemeClr val="dk1"/>
              </a:solidFill>
              <a:effectLst/>
              <a:latin typeface="+mn-lt"/>
              <a:ea typeface="+mn-ea"/>
              <a:cs typeface="+mn-cs"/>
            </a:rPr>
            <a:t> 4573, </a:t>
          </a:r>
          <a:r>
            <a:rPr lang="en-US" sz="800" b="0" i="0">
              <a:solidFill>
                <a:schemeClr val="dk1"/>
              </a:solidFill>
              <a:effectLst/>
              <a:latin typeface="+mn-lt"/>
              <a:ea typeface="+mn-ea"/>
              <a:cs typeface="+mn-cs"/>
            </a:rPr>
            <a:t>4854;</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MATH</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2163, 2233, 3013, 3263;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MICR</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3143, 3154, 3223, 3253, 4012, 4013, 4112, 4123, 4053, 4052, 4203, 4233, 4253, 4263, 4323, 4423; </a:t>
          </a:r>
          <a:r>
            <a:rPr lang="en-US" sz="800" b="1" i="0">
              <a:solidFill>
                <a:schemeClr val="dk1"/>
              </a:solidFill>
              <a:effectLst/>
              <a:latin typeface="+mn-lt"/>
              <a:ea typeface="+mn-ea"/>
              <a:cs typeface="+mn-cs"/>
            </a:rPr>
            <a:t>NSCI</a:t>
          </a:r>
          <a:r>
            <a:rPr lang="en-US" sz="800">
              <a:solidFill>
                <a:schemeClr val="dk1"/>
              </a:solidFill>
              <a:effectLst/>
              <a:latin typeface="+mn-lt"/>
              <a:ea typeface="+mn-ea"/>
              <a:cs typeface="+mn-cs"/>
            </a:rPr>
            <a:t>  4023, </a:t>
          </a:r>
          <a:r>
            <a:rPr lang="en-US" sz="800" b="0" i="0">
              <a:solidFill>
                <a:schemeClr val="dk1"/>
              </a:solidFill>
              <a:effectLst/>
              <a:latin typeface="+mn-lt"/>
              <a:ea typeface="+mn-ea"/>
              <a:cs typeface="+mn-cs"/>
            </a:rPr>
            <a:t>4123, 4143;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PHYS</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4313; </a:t>
          </a:r>
          <a:r>
            <a:rPr lang="en-US" sz="800" b="1" i="0">
              <a:solidFill>
                <a:schemeClr val="dk1"/>
              </a:solidFill>
              <a:effectLst/>
              <a:latin typeface="+mn-lt"/>
              <a:ea typeface="+mn-ea"/>
              <a:cs typeface="+mn-cs"/>
            </a:rPr>
            <a:t>PLNT</a:t>
          </a:r>
          <a:r>
            <a:rPr lang="en-US" sz="800">
              <a:solidFill>
                <a:schemeClr val="dk1"/>
              </a:solidFill>
              <a:effectLst/>
              <a:latin typeface="+mn-lt"/>
              <a:ea typeface="+mn-ea"/>
              <a:cs typeface="+mn-cs"/>
            </a:rPr>
            <a:t> 4353; </a:t>
          </a:r>
          <a:r>
            <a:rPr lang="en-US" sz="800" b="1" i="0">
              <a:solidFill>
                <a:schemeClr val="dk1"/>
              </a:solidFill>
              <a:effectLst/>
              <a:latin typeface="+mn-lt"/>
              <a:ea typeface="+mn-ea"/>
              <a:cs typeface="+mn-cs"/>
            </a:rPr>
            <a:t>STAT</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4013.</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*TOTAL from BIOC 1990 and 4990 may not exceed 10 hours.</a:t>
          </a:r>
          <a:endParaRPr lang="en-US" sz="800">
            <a:effectLst/>
          </a:endParaRPr>
        </a:p>
      </xdr:txBody>
    </xdr:sp>
    <xdr:clientData/>
  </xdr:twoCellAnchor>
  <xdr:twoCellAnchor>
    <xdr:from>
      <xdr:col>16</xdr:col>
      <xdr:colOff>0</xdr:colOff>
      <xdr:row>40</xdr:row>
      <xdr:rowOff>70184</xdr:rowOff>
    </xdr:from>
    <xdr:to>
      <xdr:col>24</xdr:col>
      <xdr:colOff>721895</xdr:colOff>
      <xdr:row>42</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92379" y="6984331"/>
          <a:ext cx="2574758" cy="2747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t>2.00 GPA</a:t>
          </a:r>
          <a:r>
            <a:rPr lang="en-US" sz="900" b="1" baseline="0"/>
            <a:t> OR ABOVE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2"/>
  <sheetViews>
    <sheetView showGridLines="0" tabSelected="1" zoomScaleNormal="100" workbookViewId="0">
      <selection activeCell="Y16" sqref="Y16"/>
    </sheetView>
  </sheetViews>
  <sheetFormatPr baseColWidth="10" defaultColWidth="9.1640625" defaultRowHeight="13" x14ac:dyDescent="0.15"/>
  <cols>
    <col min="1" max="1" width="7.5" style="38" customWidth="1"/>
    <col min="2" max="2" width="6.5" style="38" customWidth="1"/>
    <col min="3" max="4" width="3.5" style="38" customWidth="1"/>
    <col min="5" max="5" width="3.5" style="42" hidden="1" customWidth="1"/>
    <col min="6" max="6" width="5.5" style="42" hidden="1" customWidth="1"/>
    <col min="7" max="7" width="6.5" style="42" hidden="1" customWidth="1"/>
    <col min="8" max="8" width="1.83203125" style="42"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2" hidden="1" customWidth="1"/>
    <col min="16" max="16" width="2" style="38" customWidth="1"/>
    <col min="17" max="17" width="7.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1.83203125" style="65" customWidth="1"/>
    <col min="34" max="34" width="8.5" style="38" customWidth="1"/>
    <col min="35" max="35" width="12.83203125" style="38" customWidth="1"/>
    <col min="36" max="36" width="9.1640625" style="65"/>
    <col min="37" max="16384" width="9.1640625" style="38"/>
  </cols>
  <sheetData>
    <row r="1" spans="1:35" s="93" customFormat="1" ht="21.75" customHeight="1" x14ac:dyDescent="0.2">
      <c r="A1" s="121" t="s">
        <v>17</v>
      </c>
      <c r="B1" s="138" t="s">
        <v>62</v>
      </c>
      <c r="C1" s="138"/>
      <c r="D1" s="138"/>
      <c r="E1" s="138"/>
      <c r="F1" s="138"/>
      <c r="G1" s="138"/>
      <c r="H1" s="138"/>
      <c r="I1" s="138"/>
      <c r="J1" s="138"/>
      <c r="K1" s="138"/>
      <c r="L1" s="138"/>
      <c r="M1" s="138"/>
      <c r="N1" s="138"/>
      <c r="O1" s="138"/>
      <c r="P1" s="138"/>
      <c r="Q1" s="138"/>
      <c r="R1" s="121" t="s">
        <v>6</v>
      </c>
      <c r="S1" s="139">
        <v>99999999</v>
      </c>
      <c r="T1" s="139"/>
      <c r="U1" s="139"/>
      <c r="V1" s="139"/>
      <c r="W1" s="139"/>
      <c r="X1" s="139"/>
      <c r="Y1" s="139"/>
      <c r="Z1" s="140" t="s">
        <v>54</v>
      </c>
      <c r="AA1" s="140"/>
      <c r="AB1" s="140"/>
      <c r="AC1" s="121" t="s">
        <v>18</v>
      </c>
      <c r="AD1" s="121"/>
      <c r="AE1" s="121"/>
      <c r="AF1" s="121"/>
      <c r="AG1" s="141" t="s">
        <v>63</v>
      </c>
      <c r="AH1" s="141"/>
      <c r="AI1" s="141"/>
    </row>
    <row r="2" spans="1:35" ht="23" hidden="1" x14ac:dyDescent="0.25">
      <c r="A2" s="32"/>
      <c r="B2" s="32"/>
      <c r="C2" s="33"/>
      <c r="D2" s="66"/>
      <c r="E2" s="66"/>
      <c r="F2" s="66"/>
      <c r="G2" s="66"/>
      <c r="H2" s="66"/>
      <c r="I2" s="66"/>
      <c r="J2" s="66"/>
      <c r="K2" s="66"/>
      <c r="L2" s="66"/>
      <c r="M2" s="66"/>
      <c r="N2" s="66"/>
      <c r="O2" s="66"/>
      <c r="P2" s="66"/>
      <c r="Q2" s="66"/>
      <c r="R2" s="66"/>
      <c r="S2" s="32"/>
      <c r="T2" s="34"/>
      <c r="U2" s="34"/>
      <c r="V2" s="34"/>
      <c r="W2" s="35"/>
      <c r="X2" s="35"/>
      <c r="Y2" s="35"/>
      <c r="Z2" s="36"/>
      <c r="AA2" s="36"/>
      <c r="AB2" s="36"/>
      <c r="AC2" s="32"/>
      <c r="AD2" s="32"/>
      <c r="AE2" s="32"/>
      <c r="AF2" s="32"/>
      <c r="AG2" s="37"/>
      <c r="AH2" s="37"/>
      <c r="AI2" s="37"/>
    </row>
    <row r="3" spans="1:35" ht="23.25" customHeight="1" x14ac:dyDescent="0.25">
      <c r="A3" s="51" t="s">
        <v>66</v>
      </c>
      <c r="B3" s="74"/>
      <c r="C3" s="74"/>
      <c r="D3" s="40"/>
      <c r="E3" s="40"/>
      <c r="F3" s="40"/>
      <c r="G3" s="41"/>
      <c r="H3" s="62"/>
      <c r="I3" s="74"/>
      <c r="J3" s="74"/>
      <c r="K3" s="74"/>
      <c r="L3" s="74"/>
      <c r="M3" s="74"/>
      <c r="N3" s="74"/>
      <c r="O3" s="74"/>
      <c r="P3" s="74"/>
      <c r="Q3" s="51" t="s">
        <v>67</v>
      </c>
      <c r="R3" s="109"/>
      <c r="S3" s="71"/>
      <c r="T3" s="110"/>
      <c r="U3" s="110"/>
      <c r="V3" s="110"/>
      <c r="W3" s="111"/>
      <c r="X3" s="111"/>
      <c r="Y3" s="111"/>
      <c r="Z3" s="36"/>
      <c r="AA3" s="47" t="s">
        <v>69</v>
      </c>
      <c r="AB3" s="36"/>
      <c r="AC3" s="36"/>
      <c r="AD3" s="36"/>
      <c r="AE3" s="36"/>
      <c r="AF3" s="36"/>
      <c r="AG3" s="36"/>
      <c r="AH3" s="67"/>
      <c r="AI3" s="92" t="s">
        <v>79</v>
      </c>
    </row>
    <row r="4" spans="1:35" ht="9"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35" x14ac:dyDescent="0.15">
      <c r="A5" s="43" t="s">
        <v>19</v>
      </c>
      <c r="B5" s="43"/>
      <c r="C5" s="43" t="s">
        <v>20</v>
      </c>
      <c r="D5" s="43"/>
      <c r="E5" s="68" t="s">
        <v>21</v>
      </c>
      <c r="F5" s="68" t="s">
        <v>22</v>
      </c>
      <c r="G5" s="68" t="s">
        <v>23</v>
      </c>
      <c r="H5" s="68"/>
      <c r="I5" s="40"/>
      <c r="J5" s="43" t="s">
        <v>24</v>
      </c>
      <c r="K5" s="43"/>
      <c r="L5" s="43"/>
      <c r="M5" s="40"/>
      <c r="N5" s="40"/>
      <c r="O5" s="40"/>
      <c r="P5" s="40"/>
      <c r="Q5" s="43" t="s">
        <v>19</v>
      </c>
      <c r="R5" s="43"/>
      <c r="S5" s="43" t="s">
        <v>20</v>
      </c>
      <c r="T5" s="68" t="s">
        <v>21</v>
      </c>
      <c r="U5" s="68" t="s">
        <v>22</v>
      </c>
      <c r="V5" s="68" t="s">
        <v>23</v>
      </c>
      <c r="W5" s="40"/>
      <c r="X5" s="43" t="s">
        <v>24</v>
      </c>
      <c r="Y5" s="40"/>
      <c r="Z5" s="40"/>
      <c r="AA5" s="43" t="s">
        <v>19</v>
      </c>
      <c r="AB5" s="43"/>
      <c r="AC5" s="43" t="s">
        <v>20</v>
      </c>
      <c r="AD5" s="68" t="s">
        <v>21</v>
      </c>
      <c r="AE5" s="68" t="s">
        <v>22</v>
      </c>
      <c r="AF5" s="68" t="s">
        <v>23</v>
      </c>
      <c r="AG5" s="40"/>
      <c r="AH5" s="43" t="s">
        <v>24</v>
      </c>
      <c r="AI5" s="40"/>
    </row>
    <row r="6" spans="1:35" ht="9" customHeight="1" x14ac:dyDescent="0.15">
      <c r="A6" s="40"/>
      <c r="B6" s="40"/>
      <c r="C6" s="40"/>
      <c r="D6" s="40"/>
      <c r="E6" s="40"/>
      <c r="F6" s="40"/>
      <c r="G6" s="40"/>
      <c r="H6" s="40"/>
      <c r="I6" s="40"/>
      <c r="J6" s="64"/>
      <c r="K6" s="64"/>
      <c r="L6" s="64"/>
      <c r="M6" s="64"/>
      <c r="N6" s="64"/>
      <c r="O6" s="64"/>
      <c r="P6" s="40"/>
      <c r="Q6" s="40"/>
      <c r="R6" s="40"/>
      <c r="S6" s="40"/>
      <c r="T6" s="40"/>
      <c r="U6" s="40"/>
      <c r="V6" s="40"/>
      <c r="W6" s="40"/>
      <c r="X6" s="40"/>
      <c r="Y6" s="40"/>
      <c r="Z6" s="40"/>
      <c r="AA6" s="40"/>
      <c r="AB6" s="40"/>
      <c r="AC6" s="40"/>
      <c r="AD6" s="40"/>
      <c r="AE6" s="40"/>
      <c r="AF6" s="40"/>
      <c r="AG6" s="40"/>
      <c r="AH6" s="40"/>
      <c r="AI6" s="40"/>
    </row>
    <row r="7" spans="1:35" x14ac:dyDescent="0.15">
      <c r="A7" s="70" t="s">
        <v>25</v>
      </c>
      <c r="B7" s="48">
        <v>1113</v>
      </c>
      <c r="C7" s="142"/>
      <c r="D7" s="143"/>
      <c r="E7" s="44">
        <f t="shared" ref="E7:E18" si="0">IF(H7&lt;&gt;"",H7,3)*IF(C7="A",4,IF(C7="B",3,IF(C7="C",2,IF(C7="D",1,IF(AND(C7&gt;=0,C7&lt;=4,ISNUMBER(C7)),C7,0)))))</f>
        <v>0</v>
      </c>
      <c r="F7" s="44" t="str">
        <f t="shared" ref="F7:F18" si="1">IF(OR(C7="A",C7="B",C7="C",C7="D",C7="F",AND(C7&gt;=0,C7&lt;=4,ISNUMBER(C7))),IF(H7&lt;&gt;"",H7,3),"")</f>
        <v/>
      </c>
      <c r="G7" s="44" t="str">
        <f t="shared" ref="G7:G18" si="2">IF(OR(C7="A",C7="B",C7="C",C7="D",C7="P",AND(C7&gt;=0,C7&lt;=4,ISNUMBER(C7))),IF(H7&lt;&gt;"",H7,3),"")</f>
        <v/>
      </c>
      <c r="H7" s="45"/>
      <c r="I7" s="144"/>
      <c r="J7" s="145"/>
      <c r="K7" s="145"/>
      <c r="L7" s="145"/>
      <c r="M7" s="64"/>
      <c r="N7" s="64"/>
      <c r="O7" s="64"/>
      <c r="P7" s="40"/>
      <c r="Q7" s="40"/>
      <c r="R7" s="40"/>
      <c r="S7" s="40"/>
      <c r="T7" s="40"/>
      <c r="U7" s="40"/>
      <c r="V7" s="40"/>
      <c r="W7" s="40"/>
      <c r="X7" s="40"/>
      <c r="Y7" s="40"/>
      <c r="Z7" s="40"/>
      <c r="AA7" s="51" t="s">
        <v>68</v>
      </c>
      <c r="AB7" s="36"/>
      <c r="AC7" s="36"/>
      <c r="AD7" s="40"/>
      <c r="AE7" s="40"/>
      <c r="AF7" s="40"/>
      <c r="AG7" s="49"/>
      <c r="AH7" s="88"/>
      <c r="AI7" s="88"/>
    </row>
    <row r="8" spans="1:35" x14ac:dyDescent="0.15">
      <c r="A8" s="70" t="s">
        <v>25</v>
      </c>
      <c r="B8" s="123">
        <v>1213</v>
      </c>
      <c r="C8" s="148"/>
      <c r="D8" s="149"/>
      <c r="E8" s="44">
        <f t="shared" si="0"/>
        <v>0</v>
      </c>
      <c r="F8" s="44" t="str">
        <f t="shared" si="1"/>
        <v/>
      </c>
      <c r="G8" s="44" t="str">
        <f t="shared" si="2"/>
        <v/>
      </c>
      <c r="H8" s="45"/>
      <c r="I8" s="144"/>
      <c r="J8" s="145"/>
      <c r="K8" s="145"/>
      <c r="L8" s="145"/>
      <c r="M8" s="64"/>
      <c r="N8" s="64"/>
      <c r="O8" s="64"/>
      <c r="P8" s="40"/>
      <c r="Q8" s="70" t="s">
        <v>26</v>
      </c>
      <c r="R8" s="48">
        <v>1011</v>
      </c>
      <c r="S8" s="107"/>
      <c r="T8" s="44">
        <f>IF(W8&lt;&gt;"",W8,3)*IF(S8="A",4,IF(S8="B",3,IF(S8="C",2,IF(S8="D",1,IF(AND(S8&gt;=0,S8&lt;=4,ISNUMBER(S8)),S8,0)))))</f>
        <v>0</v>
      </c>
      <c r="U8" s="44" t="str">
        <f>IF(OR(S8="A",S8="B",S8="C",S8="D",S8="F",AND(S8&gt;=0,S8&lt;=4,ISNUMBER(S8))),IF(W8&lt;&gt;"",W8,3),"")</f>
        <v/>
      </c>
      <c r="V8" s="44" t="str">
        <f>IF(OR(S8="A",S8="B",S8="C",S8="D",S8="P",AND(S8&gt;=0,S8&lt;=4,ISNUMBER(S8))),IF(W8&lt;&gt;"",W8,3),"")</f>
        <v/>
      </c>
      <c r="W8" s="45">
        <v>1</v>
      </c>
      <c r="X8" s="146"/>
      <c r="Y8" s="147"/>
      <c r="Z8" s="40"/>
      <c r="AA8" s="40"/>
      <c r="AB8" s="40"/>
      <c r="AC8" s="40"/>
      <c r="AD8" s="40"/>
      <c r="AE8" s="40"/>
      <c r="AF8" s="40"/>
      <c r="AG8" s="40"/>
      <c r="AH8" s="40"/>
      <c r="AI8" s="40"/>
    </row>
    <row r="9" spans="1:35" x14ac:dyDescent="0.15">
      <c r="A9" s="70" t="s">
        <v>27</v>
      </c>
      <c r="B9" s="124">
        <v>1103</v>
      </c>
      <c r="C9" s="148"/>
      <c r="D9" s="149"/>
      <c r="E9" s="44">
        <f t="shared" si="0"/>
        <v>0</v>
      </c>
      <c r="F9" s="44" t="str">
        <f t="shared" si="1"/>
        <v/>
      </c>
      <c r="G9" s="44" t="str">
        <f t="shared" si="2"/>
        <v/>
      </c>
      <c r="H9" s="45"/>
      <c r="I9" s="144"/>
      <c r="J9" s="145"/>
      <c r="K9" s="145"/>
      <c r="L9" s="145"/>
      <c r="M9" s="64"/>
      <c r="N9" s="64"/>
      <c r="O9" s="64"/>
      <c r="P9" s="40"/>
      <c r="Q9" s="50" t="s">
        <v>55</v>
      </c>
      <c r="R9" s="126">
        <v>1213</v>
      </c>
      <c r="S9" s="106"/>
      <c r="T9" s="44">
        <f t="shared" ref="T9:T12" si="3">IF(W9&lt;&gt;"",W9,3)*IF(S9="A",4,IF(S9="B",3,IF(S9="C",2,IF(S9="D",1,IF(AND(S9&gt;=0,S9&lt;=4,ISNUMBER(S9)),S9,0)))))</f>
        <v>0</v>
      </c>
      <c r="U9" s="44" t="str">
        <f t="shared" ref="U9:U12" si="4">IF(OR(S9="A",S9="B",S9="C",S9="D",S9="F",AND(S9&gt;=0,S9&lt;=4,ISNUMBER(S9))),IF(W9&lt;&gt;"",W9,3),"")</f>
        <v/>
      </c>
      <c r="V9" s="44" t="str">
        <f t="shared" ref="V9:V12" si="5">IF(OR(S9="A",S9="B",S9="C",S9="D",S9="P",AND(S9&gt;=0,S9&lt;=4,ISNUMBER(S9))),IF(W9&lt;&gt;"",W9,3),"")</f>
        <v/>
      </c>
      <c r="W9" s="45"/>
      <c r="X9" s="146"/>
      <c r="Y9" s="147"/>
      <c r="Z9" s="40"/>
      <c r="AA9" s="69" t="s">
        <v>34</v>
      </c>
      <c r="AB9" s="48">
        <v>3723</v>
      </c>
      <c r="AC9" s="113"/>
      <c r="AD9" s="44">
        <f t="shared" ref="AD9:AD17" si="6">IF(AG9&lt;&gt;"",AG9,3)*IF(AC9="A",4,IF(AC9="B",3,IF(AC9="C",2,IF(AC9="D",1,IF(AND(AC9&gt;=0,AC9&lt;=4,ISNUMBER(AC9)),AC9,0)))))</f>
        <v>0</v>
      </c>
      <c r="AE9" s="44" t="str">
        <f t="shared" ref="AE9:AE17" si="7">IF(OR(AC9="A",AC9="B",AC9="C",AC9="D",AC9="F",AND(AC9&gt;=0,AC9&lt;=4,ISNUMBER(AC9))),IF(AG9&lt;&gt;"",AG9,3),"")</f>
        <v/>
      </c>
      <c r="AF9" s="44" t="str">
        <f t="shared" ref="AF9:AF17" si="8">IF(OR(AC9="A",AC9="B",AC9="C",AC9="D",AC9="P",AND(AC9&gt;=0,AC9&lt;=4,ISNUMBER(AC9))),IF(AG9&lt;&gt;"",AG9,3),"")</f>
        <v/>
      </c>
      <c r="AG9" s="45"/>
      <c r="AH9" s="146"/>
      <c r="AI9" s="147"/>
    </row>
    <row r="10" spans="1:35" x14ac:dyDescent="0.15">
      <c r="A10" s="70" t="s">
        <v>28</v>
      </c>
      <c r="B10" s="124">
        <v>1113</v>
      </c>
      <c r="C10" s="148"/>
      <c r="D10" s="149"/>
      <c r="E10" s="44">
        <f t="shared" si="0"/>
        <v>0</v>
      </c>
      <c r="F10" s="44" t="str">
        <f t="shared" si="1"/>
        <v/>
      </c>
      <c r="G10" s="44" t="str">
        <f t="shared" si="2"/>
        <v/>
      </c>
      <c r="H10" s="45"/>
      <c r="I10" s="144"/>
      <c r="J10" s="145"/>
      <c r="K10" s="145"/>
      <c r="L10" s="145"/>
      <c r="M10" s="64"/>
      <c r="N10" s="64"/>
      <c r="O10" s="64"/>
      <c r="P10" s="40"/>
      <c r="Q10" s="50" t="s">
        <v>58</v>
      </c>
      <c r="R10" s="126">
        <v>1133</v>
      </c>
      <c r="S10" s="106"/>
      <c r="T10" s="44">
        <f t="shared" si="3"/>
        <v>0</v>
      </c>
      <c r="U10" s="44" t="str">
        <f t="shared" si="4"/>
        <v/>
      </c>
      <c r="V10" s="44" t="str">
        <f t="shared" si="5"/>
        <v/>
      </c>
      <c r="W10" s="45"/>
      <c r="X10" s="146"/>
      <c r="Y10" s="147"/>
      <c r="Z10" s="69"/>
      <c r="AA10" s="69" t="s">
        <v>34</v>
      </c>
      <c r="AB10" s="48">
        <v>3813</v>
      </c>
      <c r="AC10" s="112"/>
      <c r="AD10" s="44">
        <f t="shared" si="6"/>
        <v>0</v>
      </c>
      <c r="AE10" s="44" t="str">
        <f t="shared" si="7"/>
        <v/>
      </c>
      <c r="AF10" s="44" t="str">
        <f t="shared" si="8"/>
        <v/>
      </c>
      <c r="AG10" s="45"/>
      <c r="AH10" s="146"/>
      <c r="AI10" s="147"/>
    </row>
    <row r="11" spans="1:35" x14ac:dyDescent="0.15">
      <c r="A11" s="70" t="s">
        <v>30</v>
      </c>
      <c r="B11" s="124">
        <v>2144</v>
      </c>
      <c r="C11" s="148"/>
      <c r="D11" s="149"/>
      <c r="E11" s="44">
        <f t="shared" si="0"/>
        <v>0</v>
      </c>
      <c r="F11" s="44" t="str">
        <f t="shared" si="1"/>
        <v/>
      </c>
      <c r="G11" s="44" t="str">
        <f t="shared" si="2"/>
        <v/>
      </c>
      <c r="H11" s="45">
        <v>4</v>
      </c>
      <c r="I11" s="144"/>
      <c r="J11" s="145"/>
      <c r="K11" s="145"/>
      <c r="L11" s="145"/>
      <c r="M11" s="64"/>
      <c r="N11" s="64"/>
      <c r="O11" s="64"/>
      <c r="P11" s="40"/>
      <c r="Q11" s="108" t="s">
        <v>59</v>
      </c>
      <c r="R11" s="127">
        <v>3103</v>
      </c>
      <c r="S11" s="107"/>
      <c r="T11" s="44">
        <f t="shared" si="3"/>
        <v>0</v>
      </c>
      <c r="U11" s="44" t="str">
        <f t="shared" si="4"/>
        <v/>
      </c>
      <c r="V11" s="44" t="str">
        <f t="shared" si="5"/>
        <v/>
      </c>
      <c r="W11" s="45"/>
      <c r="X11" s="146"/>
      <c r="Y11" s="147"/>
      <c r="Z11" s="40"/>
      <c r="AA11" s="50" t="s">
        <v>30</v>
      </c>
      <c r="AB11" s="123">
        <v>2153</v>
      </c>
      <c r="AC11" s="112"/>
      <c r="AD11" s="44">
        <f t="shared" si="6"/>
        <v>0</v>
      </c>
      <c r="AE11" s="44" t="str">
        <f t="shared" si="7"/>
        <v/>
      </c>
      <c r="AF11" s="44" t="str">
        <f t="shared" si="8"/>
        <v/>
      </c>
      <c r="AG11" s="45"/>
      <c r="AH11" s="146"/>
      <c r="AI11" s="147"/>
    </row>
    <row r="12" spans="1:35" x14ac:dyDescent="0.15">
      <c r="A12" s="73" t="s">
        <v>31</v>
      </c>
      <c r="B12" s="125"/>
      <c r="C12" s="148"/>
      <c r="D12" s="149"/>
      <c r="E12" s="44">
        <f t="shared" si="0"/>
        <v>0</v>
      </c>
      <c r="F12" s="44" t="str">
        <f t="shared" si="1"/>
        <v/>
      </c>
      <c r="G12" s="44" t="str">
        <f t="shared" si="2"/>
        <v/>
      </c>
      <c r="H12" s="45"/>
      <c r="I12" s="144"/>
      <c r="J12" s="145"/>
      <c r="K12" s="145"/>
      <c r="L12" s="145"/>
      <c r="M12" s="65"/>
      <c r="N12" s="65"/>
      <c r="O12" s="40"/>
      <c r="P12" s="40"/>
      <c r="Q12" s="108" t="s">
        <v>59</v>
      </c>
      <c r="R12" s="125">
        <v>3203</v>
      </c>
      <c r="S12" s="107"/>
      <c r="T12" s="44">
        <f t="shared" si="3"/>
        <v>0</v>
      </c>
      <c r="U12" s="44" t="str">
        <f t="shared" si="4"/>
        <v/>
      </c>
      <c r="V12" s="44" t="str">
        <f t="shared" si="5"/>
        <v/>
      </c>
      <c r="W12" s="45"/>
      <c r="X12" s="146"/>
      <c r="Y12" s="147"/>
      <c r="Z12" s="40"/>
      <c r="AA12" s="69" t="s">
        <v>48</v>
      </c>
      <c r="AB12" s="48">
        <v>2123</v>
      </c>
      <c r="AC12" s="112"/>
      <c r="AD12" s="44">
        <f t="shared" si="6"/>
        <v>0</v>
      </c>
      <c r="AE12" s="44" t="str">
        <f t="shared" si="7"/>
        <v/>
      </c>
      <c r="AF12" s="44" t="str">
        <f t="shared" si="8"/>
        <v/>
      </c>
      <c r="AG12" s="45"/>
      <c r="AH12" s="146"/>
      <c r="AI12" s="147"/>
    </row>
    <row r="13" spans="1:35" x14ac:dyDescent="0.15">
      <c r="A13" s="73" t="s">
        <v>31</v>
      </c>
      <c r="B13" s="125"/>
      <c r="C13" s="148"/>
      <c r="D13" s="149"/>
      <c r="E13" s="44">
        <f t="shared" si="0"/>
        <v>0</v>
      </c>
      <c r="F13" s="44" t="str">
        <f t="shared" si="1"/>
        <v/>
      </c>
      <c r="G13" s="44" t="str">
        <f t="shared" si="2"/>
        <v/>
      </c>
      <c r="H13" s="45"/>
      <c r="I13" s="144"/>
      <c r="J13" s="145"/>
      <c r="K13" s="145"/>
      <c r="L13" s="145"/>
      <c r="M13" s="64"/>
      <c r="N13" s="64"/>
      <c r="O13" s="64"/>
      <c r="P13" s="40"/>
      <c r="Q13" s="69"/>
      <c r="R13" s="122"/>
      <c r="S13" s="128"/>
      <c r="T13" s="44"/>
      <c r="U13" s="44"/>
      <c r="V13" s="44"/>
      <c r="W13" s="45"/>
      <c r="X13" s="154"/>
      <c r="Y13" s="155"/>
      <c r="Z13" s="40"/>
      <c r="AA13" s="69" t="s">
        <v>48</v>
      </c>
      <c r="AB13" s="48">
        <v>2132</v>
      </c>
      <c r="AC13" s="112"/>
      <c r="AD13" s="44">
        <f t="shared" si="6"/>
        <v>0</v>
      </c>
      <c r="AE13" s="44" t="str">
        <f t="shared" si="7"/>
        <v/>
      </c>
      <c r="AF13" s="44" t="str">
        <f t="shared" si="8"/>
        <v/>
      </c>
      <c r="AG13" s="45">
        <v>2</v>
      </c>
      <c r="AH13" s="146"/>
      <c r="AI13" s="147"/>
    </row>
    <row r="14" spans="1:35" x14ac:dyDescent="0.15">
      <c r="A14" s="108" t="s">
        <v>56</v>
      </c>
      <c r="B14" s="125"/>
      <c r="C14" s="148"/>
      <c r="D14" s="149"/>
      <c r="E14" s="44">
        <f t="shared" si="0"/>
        <v>0</v>
      </c>
      <c r="F14" s="44" t="str">
        <f t="shared" si="1"/>
        <v/>
      </c>
      <c r="G14" s="44" t="str">
        <f t="shared" si="2"/>
        <v/>
      </c>
      <c r="H14" s="45">
        <v>5</v>
      </c>
      <c r="I14" s="144"/>
      <c r="J14" s="145"/>
      <c r="K14" s="145"/>
      <c r="L14" s="145"/>
      <c r="M14" s="64"/>
      <c r="N14" s="64"/>
      <c r="O14" s="64"/>
      <c r="P14" s="40"/>
      <c r="Q14" s="69"/>
      <c r="R14" s="95"/>
      <c r="S14" s="91"/>
      <c r="T14" s="44"/>
      <c r="U14" s="44"/>
      <c r="V14" s="44"/>
      <c r="W14" s="45"/>
      <c r="X14" s="94"/>
      <c r="Y14" s="96"/>
      <c r="Z14" s="71"/>
      <c r="AA14" s="69" t="s">
        <v>32</v>
      </c>
      <c r="AB14" s="48">
        <v>1114</v>
      </c>
      <c r="AC14" s="112"/>
      <c r="AD14" s="44">
        <f t="shared" si="6"/>
        <v>0</v>
      </c>
      <c r="AE14" s="44" t="str">
        <f t="shared" si="7"/>
        <v/>
      </c>
      <c r="AF14" s="44" t="str">
        <f t="shared" si="8"/>
        <v/>
      </c>
      <c r="AG14" s="45">
        <v>4</v>
      </c>
      <c r="AH14" s="146"/>
      <c r="AI14" s="147"/>
    </row>
    <row r="15" spans="1:35" x14ac:dyDescent="0.15">
      <c r="A15" s="70" t="s">
        <v>33</v>
      </c>
      <c r="B15" s="124">
        <v>1314</v>
      </c>
      <c r="C15" s="148"/>
      <c r="D15" s="149"/>
      <c r="E15" s="44">
        <f t="shared" si="0"/>
        <v>0</v>
      </c>
      <c r="F15" s="44" t="str">
        <f t="shared" si="1"/>
        <v/>
      </c>
      <c r="G15" s="44" t="str">
        <f t="shared" si="2"/>
        <v/>
      </c>
      <c r="H15" s="45">
        <v>4</v>
      </c>
      <c r="I15" s="144"/>
      <c r="J15" s="145"/>
      <c r="K15" s="145"/>
      <c r="L15" s="145"/>
      <c r="M15" s="64"/>
      <c r="N15" s="64"/>
      <c r="O15" s="64"/>
      <c r="P15" s="40"/>
      <c r="Q15" s="170"/>
      <c r="R15" s="170"/>
      <c r="S15" s="170"/>
      <c r="T15" s="170"/>
      <c r="U15" s="170"/>
      <c r="V15" s="170"/>
      <c r="W15" s="170"/>
      <c r="X15" s="36" t="s">
        <v>36</v>
      </c>
      <c r="Y15" s="114"/>
      <c r="Z15" s="40"/>
      <c r="AA15" s="69" t="s">
        <v>32</v>
      </c>
      <c r="AB15" s="48">
        <v>1604</v>
      </c>
      <c r="AC15" s="112"/>
      <c r="AD15" s="44">
        <f t="shared" si="6"/>
        <v>0</v>
      </c>
      <c r="AE15" s="44" t="str">
        <f t="shared" si="7"/>
        <v/>
      </c>
      <c r="AF15" s="44" t="str">
        <f t="shared" si="8"/>
        <v/>
      </c>
      <c r="AG15" s="45">
        <v>4</v>
      </c>
      <c r="AH15" s="146"/>
      <c r="AI15" s="147"/>
    </row>
    <row r="16" spans="1:35" x14ac:dyDescent="0.15">
      <c r="A16" s="70" t="s">
        <v>29</v>
      </c>
      <c r="B16" s="124">
        <v>1113</v>
      </c>
      <c r="C16" s="148"/>
      <c r="D16" s="149"/>
      <c r="E16" s="44">
        <f t="shared" si="0"/>
        <v>0</v>
      </c>
      <c r="F16" s="44" t="str">
        <f t="shared" si="1"/>
        <v/>
      </c>
      <c r="G16" s="44" t="str">
        <f t="shared" si="2"/>
        <v/>
      </c>
      <c r="H16" s="45"/>
      <c r="I16" s="144"/>
      <c r="J16" s="145"/>
      <c r="K16" s="145"/>
      <c r="L16" s="145"/>
      <c r="M16" s="64"/>
      <c r="N16" s="64"/>
      <c r="O16" s="64"/>
      <c r="P16" s="71"/>
      <c r="Q16" s="60" t="s">
        <v>37</v>
      </c>
      <c r="R16" s="64"/>
      <c r="S16" s="64"/>
      <c r="T16" s="64"/>
      <c r="U16" s="64"/>
      <c r="V16" s="72"/>
      <c r="W16" s="64"/>
      <c r="X16" s="64"/>
      <c r="Y16" s="118"/>
      <c r="Z16" s="40"/>
      <c r="AA16" s="69" t="s">
        <v>49</v>
      </c>
      <c r="AB16" s="48">
        <v>1114</v>
      </c>
      <c r="AC16" s="112"/>
      <c r="AD16" s="44">
        <f t="shared" si="6"/>
        <v>0</v>
      </c>
      <c r="AE16" s="44" t="str">
        <f t="shared" si="7"/>
        <v/>
      </c>
      <c r="AF16" s="44" t="str">
        <f t="shared" si="8"/>
        <v/>
      </c>
      <c r="AG16" s="45">
        <v>4</v>
      </c>
      <c r="AH16" s="146"/>
      <c r="AI16" s="147"/>
    </row>
    <row r="17" spans="1:35" ht="14" thickBot="1" x14ac:dyDescent="0.2">
      <c r="A17" s="108" t="s">
        <v>57</v>
      </c>
      <c r="B17" s="125"/>
      <c r="C17" s="148"/>
      <c r="D17" s="149"/>
      <c r="E17" s="44">
        <f t="shared" si="0"/>
        <v>0</v>
      </c>
      <c r="F17" s="44" t="str">
        <f t="shared" si="1"/>
        <v/>
      </c>
      <c r="G17" s="44" t="str">
        <f t="shared" si="2"/>
        <v/>
      </c>
      <c r="H17" s="45"/>
      <c r="I17" s="144"/>
      <c r="J17" s="145"/>
      <c r="K17" s="145"/>
      <c r="L17" s="145"/>
      <c r="M17" s="64"/>
      <c r="N17" s="64"/>
      <c r="O17" s="64"/>
      <c r="P17" s="40"/>
      <c r="Q17" s="151">
        <f>SUM(G7:G20,V8:V12,AF9:AF21,AF36:AF43,G27:G42,O27:O42)</f>
        <v>0</v>
      </c>
      <c r="R17" s="152"/>
      <c r="S17" s="64" t="s">
        <v>38</v>
      </c>
      <c r="Z17" s="40"/>
      <c r="AA17" s="69" t="s">
        <v>49</v>
      </c>
      <c r="AB17" s="48">
        <v>1214</v>
      </c>
      <c r="AC17" s="112"/>
      <c r="AD17" s="44">
        <f t="shared" si="6"/>
        <v>0</v>
      </c>
      <c r="AE17" s="44" t="str">
        <f t="shared" si="7"/>
        <v/>
      </c>
      <c r="AF17" s="44" t="str">
        <f t="shared" si="8"/>
        <v/>
      </c>
      <c r="AG17" s="45">
        <v>4</v>
      </c>
      <c r="AH17" s="146"/>
      <c r="AI17" s="147"/>
    </row>
    <row r="18" spans="1:35" ht="15" thickTop="1" thickBot="1" x14ac:dyDescent="0.2">
      <c r="A18" s="108" t="s">
        <v>57</v>
      </c>
      <c r="B18" s="125"/>
      <c r="C18" s="148"/>
      <c r="D18" s="149"/>
      <c r="E18" s="44">
        <f t="shared" si="0"/>
        <v>0</v>
      </c>
      <c r="F18" s="44" t="str">
        <f t="shared" si="1"/>
        <v/>
      </c>
      <c r="G18" s="44" t="str">
        <f t="shared" si="2"/>
        <v/>
      </c>
      <c r="H18" s="45"/>
      <c r="I18" s="144"/>
      <c r="J18" s="145"/>
      <c r="K18" s="145"/>
      <c r="L18" s="145"/>
      <c r="M18" s="64"/>
      <c r="N18" s="64"/>
      <c r="O18" s="64"/>
      <c r="P18" s="40"/>
      <c r="Q18" s="161" t="str">
        <f>IF(SUM(F7:F20,U8:U12,AE9:AE21,AE36:AE43,F27:F42,N27:N42)=0,"N/A",ROUNDDOWN(SUM(E7:E20,T8:T12,AD9:AD21,AD36:AD43,E27:E42,M27:M42)/SUM(F7:F20,U8:U12,AE9:AE21,AE36:AE43,F27:F42,N27:N42),2))</f>
        <v>N/A</v>
      </c>
      <c r="R18" s="161"/>
      <c r="S18" s="64" t="s">
        <v>39</v>
      </c>
      <c r="T18" s="64"/>
      <c r="U18" s="64"/>
      <c r="V18" s="64"/>
      <c r="W18" s="64"/>
      <c r="X18" s="64"/>
      <c r="Y18" s="64"/>
      <c r="Z18" s="40"/>
      <c r="AA18" s="69" t="s">
        <v>33</v>
      </c>
      <c r="AB18" s="48">
        <v>1515</v>
      </c>
      <c r="AC18" s="112"/>
      <c r="AD18" s="44">
        <f t="shared" ref="AD18:AD21" si="9">IF(AG18&lt;&gt;"",AG18,3)*IF(AC18="A",4,IF(AC18="B",3,IF(AC18="C",2,IF(AC18="D",1,IF(AND(AC18&gt;=0,AC18&lt;=4,ISNUMBER(AC18)),AC18,0)))))</f>
        <v>0</v>
      </c>
      <c r="AE18" s="44" t="str">
        <f t="shared" ref="AE18:AE21" si="10">IF(OR(AC18="A",AC18="B",AC18="C",AC18="D",AC18="F",AND(AC18&gt;=0,AC18&lt;=4,ISNUMBER(AC18))),IF(AG18&lt;&gt;"",AG18,3),"")</f>
        <v/>
      </c>
      <c r="AF18" s="44" t="str">
        <f t="shared" ref="AF18:AF21" si="11">IF(OR(AC18="A",AC18="B",AC18="C",AC18="D",AC18="P",AND(AC18&gt;=0,AC18&lt;=4,ISNUMBER(AC18))),IF(AG18&lt;&gt;"",AG18,3),"")</f>
        <v/>
      </c>
      <c r="AG18" s="45">
        <v>5</v>
      </c>
      <c r="AH18" s="146"/>
      <c r="AI18" s="147"/>
    </row>
    <row r="19" spans="1:35" ht="15" thickTop="1" thickBot="1" x14ac:dyDescent="0.2">
      <c r="A19" s="69" t="s">
        <v>50</v>
      </c>
      <c r="B19" s="126"/>
      <c r="C19" s="148"/>
      <c r="D19" s="149"/>
      <c r="E19" s="44">
        <f t="shared" ref="E19:E20" si="12">IF(H19&lt;&gt;"",H19,3)*IF(C19="A",4,IF(C19="B",3,IF(C19="C",2,IF(C19="D",1,IF(AND(C19&gt;=0,C19&lt;=4,ISNUMBER(C19)),C19,0)))))</f>
        <v>0</v>
      </c>
      <c r="F19" s="44" t="str">
        <f t="shared" ref="F19:F20" si="13">IF(OR(C19="A",C19="B",C19="C",C19="D",C19="F",AND(C19&gt;=0,C19&lt;=4,ISNUMBER(C19))),IF(H19&lt;&gt;"",H19,3),"")</f>
        <v/>
      </c>
      <c r="G19" s="44" t="str">
        <f t="shared" ref="G19:G20" si="14">IF(OR(C19="A",C19="B",C19="C",C19="D",C19="P",AND(C19&gt;=0,C19&lt;=4,ISNUMBER(C19))),IF(H19&lt;&gt;"",H19,3),"")</f>
        <v/>
      </c>
      <c r="H19" s="45"/>
      <c r="I19" s="144"/>
      <c r="J19" s="145"/>
      <c r="K19" s="145"/>
      <c r="L19" s="145"/>
      <c r="M19" s="64"/>
      <c r="N19" s="64"/>
      <c r="O19" s="64"/>
      <c r="P19" s="40"/>
      <c r="Q19" s="162">
        <f>SUMIF(B7:B20,"&gt;2999",G7:G20)+SUMIF(B27:B42,"&gt;2999",G27:G42)+SUMIF(J27:J42,"&gt;2999",O27:O42)+SUMIF(R8:R12,"&gt;2999",V8:V12)+SUMIF(AB9:AB21,"&gt;2999",AF9:AF21)+SUMIF(AB36:AB43,"&gt;2999",AF36:AF43)</f>
        <v>0</v>
      </c>
      <c r="R19" s="162"/>
      <c r="S19" s="47" t="s">
        <v>64</v>
      </c>
      <c r="T19" s="64"/>
      <c r="U19" s="64"/>
      <c r="V19" s="64"/>
      <c r="W19" s="64"/>
      <c r="X19" s="64"/>
      <c r="Y19" s="64"/>
      <c r="Z19" s="40"/>
      <c r="AA19" s="69" t="s">
        <v>33</v>
      </c>
      <c r="AB19" s="48">
        <v>3053</v>
      </c>
      <c r="AC19" s="112"/>
      <c r="AD19" s="44">
        <f t="shared" si="9"/>
        <v>0</v>
      </c>
      <c r="AE19" s="44" t="str">
        <f t="shared" si="10"/>
        <v/>
      </c>
      <c r="AF19" s="44" t="str">
        <f t="shared" si="11"/>
        <v/>
      </c>
      <c r="AG19" s="45"/>
      <c r="AH19" s="146"/>
      <c r="AI19" s="147"/>
    </row>
    <row r="20" spans="1:35" ht="15" thickTop="1" thickBot="1" x14ac:dyDescent="0.2">
      <c r="A20" s="69" t="s">
        <v>35</v>
      </c>
      <c r="B20" s="126"/>
      <c r="C20" s="148"/>
      <c r="D20" s="149"/>
      <c r="E20" s="44">
        <f t="shared" si="12"/>
        <v>0</v>
      </c>
      <c r="F20" s="44" t="str">
        <f t="shared" si="13"/>
        <v/>
      </c>
      <c r="G20" s="44" t="str">
        <f t="shared" si="14"/>
        <v/>
      </c>
      <c r="H20" s="45"/>
      <c r="I20" s="144"/>
      <c r="J20" s="145"/>
      <c r="K20" s="145"/>
      <c r="L20" s="145"/>
      <c r="M20" s="64"/>
      <c r="N20" s="64"/>
      <c r="O20" s="64"/>
      <c r="P20" s="40"/>
      <c r="Q20" s="162">
        <f>SUMIF(B7:B20,"&gt;2999",F7:F20)+SUMIF(B27:B42,"&gt;2999",F27:F42)+SUMIF(J27:J42,"&gt;2999",N27:N42)+SUMIF(R8:R12,"&gt;2999",U8:U12)+SUMIF(AB9:AB21,"&gt;2999",AE9:AE21)+SUMIF(AB36:AB43,"&gt;2999",AE36:AE43)</f>
        <v>0</v>
      </c>
      <c r="R20" s="162"/>
      <c r="S20" s="115" t="s">
        <v>65</v>
      </c>
      <c r="T20" s="64"/>
      <c r="U20" s="64"/>
      <c r="V20" s="64"/>
      <c r="W20" s="64"/>
      <c r="X20" s="64"/>
      <c r="Y20" s="64"/>
      <c r="Z20" s="40"/>
      <c r="AA20" s="69" t="s">
        <v>33</v>
      </c>
      <c r="AB20" s="48">
        <v>3112</v>
      </c>
      <c r="AC20" s="112"/>
      <c r="AD20" s="44">
        <f t="shared" si="9"/>
        <v>0</v>
      </c>
      <c r="AE20" s="44" t="str">
        <f t="shared" si="10"/>
        <v/>
      </c>
      <c r="AF20" s="44" t="str">
        <f t="shared" si="11"/>
        <v/>
      </c>
      <c r="AG20" s="45">
        <v>2</v>
      </c>
      <c r="AH20" s="146"/>
      <c r="AI20" s="147"/>
    </row>
    <row r="21" spans="1:35" ht="14" thickBot="1" x14ac:dyDescent="0.2">
      <c r="A21" s="70"/>
      <c r="B21" s="122"/>
      <c r="C21" s="158"/>
      <c r="D21" s="158"/>
      <c r="E21" s="44"/>
      <c r="F21" s="44"/>
      <c r="G21" s="44"/>
      <c r="H21" s="45"/>
      <c r="I21" s="159"/>
      <c r="J21" s="159"/>
      <c r="K21" s="159"/>
      <c r="L21" s="159"/>
      <c r="M21" s="64"/>
      <c r="N21" s="64"/>
      <c r="O21" s="64"/>
      <c r="P21" s="40"/>
      <c r="Q21" s="163">
        <f>SUMIF(B7:B20,"&gt;2999",E7:E20)+SUMIF(B27:B42,"&gt;2999",E27:E42)+SUMIF(J27:J42,"&gt;2999",M27:M42)+SUMIF(R8:R12,"&gt;2999",T8:T12)+SUMIF(AB9:AB21,"&gt;2999",AD9:AD21)+SUMIF(AB36:AB43,"&gt;2999",AD36:AD43)</f>
        <v>0</v>
      </c>
      <c r="R21" s="163"/>
      <c r="S21" s="36" t="s">
        <v>40</v>
      </c>
      <c r="T21" s="64"/>
      <c r="U21" s="64"/>
      <c r="V21" s="64"/>
      <c r="W21" s="64"/>
      <c r="X21" s="64"/>
      <c r="Y21" s="64"/>
      <c r="Z21" s="40"/>
      <c r="AA21" s="69" t="s">
        <v>33</v>
      </c>
      <c r="AB21" s="48">
        <v>3153</v>
      </c>
      <c r="AC21" s="112"/>
      <c r="AD21" s="44">
        <f t="shared" si="9"/>
        <v>0</v>
      </c>
      <c r="AE21" s="44" t="str">
        <f t="shared" si="10"/>
        <v/>
      </c>
      <c r="AF21" s="44" t="str">
        <f t="shared" si="11"/>
        <v/>
      </c>
      <c r="AG21" s="45"/>
      <c r="AH21" s="146"/>
      <c r="AI21" s="147"/>
    </row>
    <row r="22" spans="1:35" ht="14" thickBot="1" x14ac:dyDescent="0.2">
      <c r="A22" s="70"/>
      <c r="B22" s="95"/>
      <c r="C22" s="156"/>
      <c r="D22" s="156"/>
      <c r="E22" s="44"/>
      <c r="F22" s="44"/>
      <c r="G22" s="44"/>
      <c r="H22" s="45"/>
      <c r="I22" s="157"/>
      <c r="J22" s="157"/>
      <c r="K22" s="157"/>
      <c r="L22" s="157"/>
      <c r="M22" s="64"/>
      <c r="N22" s="64"/>
      <c r="O22" s="64"/>
      <c r="P22" s="40"/>
      <c r="Q22" s="165" t="str">
        <f>IF(SUM(Q21)=0,"N/A",Q21/Q20)</f>
        <v>N/A</v>
      </c>
      <c r="R22" s="165"/>
      <c r="S22" s="64" t="s">
        <v>42</v>
      </c>
      <c r="T22" s="64"/>
      <c r="U22" s="64"/>
      <c r="V22" s="64"/>
      <c r="W22" s="64"/>
      <c r="X22" s="64"/>
      <c r="Y22" s="64"/>
      <c r="Z22" s="40"/>
      <c r="AA22" s="69"/>
      <c r="AB22" s="77"/>
      <c r="AC22" s="78"/>
      <c r="AD22" s="75"/>
      <c r="AE22" s="75"/>
      <c r="AF22" s="75"/>
      <c r="AG22" s="76"/>
      <c r="AH22" s="150"/>
      <c r="AI22" s="150"/>
    </row>
    <row r="23" spans="1:35" ht="15" thickTop="1" thickBot="1" x14ac:dyDescent="0.2">
      <c r="A23" s="153"/>
      <c r="B23" s="153"/>
      <c r="C23" s="153"/>
      <c r="D23" s="153"/>
      <c r="E23" s="153"/>
      <c r="F23" s="153"/>
      <c r="G23" s="153"/>
      <c r="H23" s="153"/>
      <c r="I23" s="153"/>
      <c r="J23" s="153"/>
      <c r="K23" s="153"/>
      <c r="L23" s="153"/>
      <c r="M23" s="64"/>
      <c r="N23" s="64"/>
      <c r="O23" s="64"/>
      <c r="P23" s="40"/>
      <c r="Q23" s="166"/>
      <c r="R23" s="167"/>
      <c r="S23" s="36" t="s">
        <v>45</v>
      </c>
      <c r="T23" s="64"/>
      <c r="U23" s="64"/>
      <c r="V23" s="64"/>
      <c r="W23" s="64"/>
      <c r="X23" s="64"/>
      <c r="Y23" s="64"/>
      <c r="Z23" s="40"/>
      <c r="AA23" s="51" t="s">
        <v>78</v>
      </c>
      <c r="AB23" s="36"/>
      <c r="AC23" s="36"/>
      <c r="AD23" s="40"/>
      <c r="AE23" s="40"/>
      <c r="AF23" s="40"/>
      <c r="AG23" s="49"/>
      <c r="AH23" s="64"/>
      <c r="AI23" s="88"/>
    </row>
    <row r="24" spans="1:35" ht="18" thickTop="1" thickBot="1" x14ac:dyDescent="0.25">
      <c r="A24" s="51" t="s">
        <v>70</v>
      </c>
      <c r="B24" s="64"/>
      <c r="C24" s="64"/>
      <c r="D24" s="64"/>
      <c r="E24" s="64"/>
      <c r="F24" s="64"/>
      <c r="G24" s="64"/>
      <c r="H24" s="64"/>
      <c r="I24" s="64"/>
      <c r="J24" s="64"/>
      <c r="K24" s="64"/>
      <c r="L24" s="64"/>
      <c r="M24" s="64"/>
      <c r="N24" s="64"/>
      <c r="O24" s="64"/>
      <c r="P24" s="40"/>
      <c r="Q24" s="160">
        <v>120</v>
      </c>
      <c r="R24" s="160"/>
      <c r="S24" s="64" t="s">
        <v>46</v>
      </c>
      <c r="T24" s="64"/>
      <c r="U24" s="64"/>
      <c r="V24" s="64"/>
      <c r="W24" s="64"/>
      <c r="X24" s="64"/>
      <c r="Y24" s="64"/>
      <c r="Z24" s="40"/>
      <c r="AA24" s="97"/>
      <c r="AB24" s="98"/>
      <c r="AC24" s="78"/>
      <c r="AD24" s="75"/>
      <c r="AE24" s="75"/>
      <c r="AF24" s="75"/>
      <c r="AG24" s="76"/>
      <c r="AH24" s="150"/>
      <c r="AI24" s="150"/>
    </row>
    <row r="25" spans="1:35" x14ac:dyDescent="0.15">
      <c r="A25" s="51" t="s">
        <v>41</v>
      </c>
      <c r="B25" s="51"/>
      <c r="C25" s="64"/>
      <c r="D25" s="54"/>
      <c r="E25" s="64"/>
      <c r="F25" s="64"/>
      <c r="G25" s="64"/>
      <c r="H25" s="64"/>
      <c r="I25" s="51" t="s">
        <v>71</v>
      </c>
      <c r="J25" s="53"/>
      <c r="K25" s="53"/>
      <c r="L25" s="53"/>
      <c r="M25" s="64"/>
      <c r="N25" s="64"/>
      <c r="O25" s="64"/>
      <c r="P25" s="40"/>
      <c r="Q25" s="64"/>
      <c r="R25" s="64"/>
      <c r="S25" s="64"/>
      <c r="T25" s="64"/>
      <c r="U25" s="64"/>
      <c r="V25" s="64"/>
      <c r="W25" s="64"/>
      <c r="X25" s="64"/>
      <c r="Y25" s="64"/>
      <c r="Z25" s="63"/>
      <c r="AA25" s="97"/>
      <c r="AB25" s="98"/>
      <c r="AC25" s="78"/>
      <c r="AD25" s="75"/>
      <c r="AE25" s="75"/>
      <c r="AF25" s="75"/>
      <c r="AG25" s="76"/>
      <c r="AH25" s="150"/>
      <c r="AI25" s="150"/>
    </row>
    <row r="26" spans="1:35" ht="14" thickBot="1" x14ac:dyDescent="0.2">
      <c r="A26" s="117" t="s">
        <v>19</v>
      </c>
      <c r="B26" s="64"/>
      <c r="C26" s="64" t="s">
        <v>43</v>
      </c>
      <c r="D26" s="32" t="s">
        <v>44</v>
      </c>
      <c r="E26" s="64"/>
      <c r="F26" s="64"/>
      <c r="G26" s="64"/>
      <c r="H26" s="64"/>
      <c r="I26" s="64" t="s">
        <v>19</v>
      </c>
      <c r="J26" s="64"/>
      <c r="K26" s="64" t="s">
        <v>43</v>
      </c>
      <c r="L26" s="54" t="s">
        <v>44</v>
      </c>
      <c r="M26" s="68" t="s">
        <v>21</v>
      </c>
      <c r="N26" s="68" t="s">
        <v>22</v>
      </c>
      <c r="O26" s="68" t="s">
        <v>23</v>
      </c>
      <c r="P26" s="40"/>
      <c r="Q26" s="47" t="s">
        <v>47</v>
      </c>
      <c r="R26" s="64"/>
      <c r="S26" s="64"/>
      <c r="T26" s="64"/>
      <c r="U26" s="64"/>
      <c r="V26" s="64"/>
      <c r="W26" s="64"/>
      <c r="X26" s="64"/>
      <c r="Y26" s="64"/>
      <c r="Z26" s="64"/>
      <c r="AA26" s="97"/>
      <c r="AB26" s="98"/>
      <c r="AC26" s="78"/>
      <c r="AD26" s="75"/>
      <c r="AE26" s="75"/>
      <c r="AF26" s="75"/>
      <c r="AG26" s="76"/>
      <c r="AH26" s="150"/>
      <c r="AI26" s="150"/>
    </row>
    <row r="27" spans="1:35" ht="14" thickBot="1" x14ac:dyDescent="0.2">
      <c r="A27" s="55"/>
      <c r="B27" s="59"/>
      <c r="C27" s="56"/>
      <c r="D27" s="57"/>
      <c r="E27" s="129">
        <f t="shared" ref="E27:E42" si="15">D27*IF(OR(C27="A",C27="RA"),4,IF(OR(C27="B",C27="RB"),3,IF(OR(C27="C",C27="RC"),2,IF(OR(C27="D",C27="RD"),1,IF(AND(C27&gt;=0,C27&lt;=4,ISNUMBER(C27)),C27,0)))))</f>
        <v>0</v>
      </c>
      <c r="F27" s="130" t="str">
        <f t="shared" ref="F27:F42" si="16">IF(OR(C27="",D27=""),"",IF(OR(C27="A",C27="B",C27="C",C27="D",C27="F",C27="RA",C27="RB",C27="RC",C27="RD",C27="RF",AND(C27&gt;=0,C27&lt;=4,ISNUMBER(C27))),D27,""))</f>
        <v/>
      </c>
      <c r="G27" s="131" t="str">
        <f t="shared" ref="G27:G42" si="17">IF(OR(C27="",D27=""),"",IF(OR(C27="A",C27="B",C27="C",C27="D",C27="P",AND(C27&gt;=0,C27&lt;=4,ISNUMBER(C27))),D27,""))</f>
        <v/>
      </c>
      <c r="H27" s="58"/>
      <c r="I27" s="55"/>
      <c r="J27" s="59"/>
      <c r="K27" s="56"/>
      <c r="L27" s="57"/>
      <c r="M27" s="42">
        <f t="shared" ref="M27:M42" si="18">L27*IF(OR(K27="A",K27="RA"),4,IF(OR(K27="B",K27="RB"),3,IF(OR(K27="C",K27="RC"),2,IF(OR(K27="D",K27="RD"),1,IF(AND(K27&gt;=0,K27=4,ISNUMBER(K27)),K27,0)))))</f>
        <v>0</v>
      </c>
      <c r="N27" s="42" t="str">
        <f t="shared" ref="N27:N42" si="19">IF(OR(K27="",L27=""),"",IF(OR(K27="A",K27="B",K27="C",K27="D",K27="F",K27="RA",K27="RB",K27="RC",K27="RD",K27="RF",AND(K27&gt;=0,K27&lt;=4,ISNUMBER(K27))),L27,""))</f>
        <v/>
      </c>
      <c r="O27" s="42" t="str">
        <f t="shared" ref="O27:O42" si="20">IF(OR(K27="",L27=""),"",IF(OR(K27="A",K27="B",K27="C",K27="D",K27="P",AND(K27&gt;=0,K27&lt;=4,ISNUMBER(K27))),L27,""))</f>
        <v/>
      </c>
      <c r="P27" s="53"/>
      <c r="Q27" s="64"/>
      <c r="R27" s="64"/>
      <c r="S27" s="64"/>
      <c r="T27" s="64"/>
      <c r="U27" s="64"/>
      <c r="V27" s="64"/>
      <c r="W27" s="64"/>
      <c r="X27" s="64"/>
      <c r="Y27" s="64"/>
      <c r="Z27" s="65"/>
      <c r="AA27" s="97"/>
      <c r="AB27" s="98"/>
      <c r="AC27" s="78"/>
      <c r="AD27" s="75"/>
      <c r="AE27" s="75"/>
      <c r="AF27" s="75"/>
      <c r="AG27" s="76"/>
      <c r="AH27" s="168"/>
      <c r="AI27" s="150"/>
    </row>
    <row r="28" spans="1:35" ht="13.75" customHeight="1" thickBot="1" x14ac:dyDescent="0.2">
      <c r="A28" s="55"/>
      <c r="B28" s="59"/>
      <c r="C28" s="56"/>
      <c r="D28" s="57"/>
      <c r="E28" s="132">
        <f t="shared" si="15"/>
        <v>0</v>
      </c>
      <c r="F28" s="133" t="str">
        <f t="shared" si="16"/>
        <v/>
      </c>
      <c r="G28" s="134" t="str">
        <f t="shared" si="17"/>
        <v/>
      </c>
      <c r="H28" s="61"/>
      <c r="I28" s="55"/>
      <c r="J28" s="59"/>
      <c r="K28" s="56"/>
      <c r="L28" s="57"/>
      <c r="M28" s="42">
        <f t="shared" si="18"/>
        <v>0</v>
      </c>
      <c r="N28" s="42" t="str">
        <f t="shared" si="19"/>
        <v/>
      </c>
      <c r="O28" s="42" t="str">
        <f t="shared" si="20"/>
        <v/>
      </c>
      <c r="P28" s="40"/>
      <c r="Q28" s="64"/>
      <c r="R28" s="64"/>
      <c r="S28" s="64"/>
      <c r="T28" s="64"/>
      <c r="U28" s="64"/>
      <c r="V28" s="64"/>
      <c r="W28" s="64"/>
      <c r="X28" s="64"/>
      <c r="Y28" s="64"/>
      <c r="Z28" s="40"/>
      <c r="AA28" s="97"/>
      <c r="AB28" s="98"/>
      <c r="AC28" s="78"/>
      <c r="AD28" s="75"/>
      <c r="AE28" s="75"/>
      <c r="AF28" s="75"/>
      <c r="AG28" s="76"/>
      <c r="AH28" s="104"/>
      <c r="AI28" s="105"/>
    </row>
    <row r="29" spans="1:35" ht="14" thickBot="1" x14ac:dyDescent="0.2">
      <c r="A29" s="55"/>
      <c r="B29" s="59"/>
      <c r="C29" s="56"/>
      <c r="D29" s="57"/>
      <c r="E29" s="132">
        <f t="shared" si="15"/>
        <v>0</v>
      </c>
      <c r="F29" s="133" t="str">
        <f t="shared" si="16"/>
        <v/>
      </c>
      <c r="G29" s="134" t="str">
        <f t="shared" si="17"/>
        <v/>
      </c>
      <c r="H29" s="61"/>
      <c r="I29" s="55"/>
      <c r="J29" s="59"/>
      <c r="K29" s="56"/>
      <c r="L29" s="57"/>
      <c r="M29" s="42">
        <f t="shared" si="18"/>
        <v>0</v>
      </c>
      <c r="N29" s="42" t="str">
        <f t="shared" si="19"/>
        <v/>
      </c>
      <c r="O29" s="42" t="str">
        <f t="shared" si="20"/>
        <v/>
      </c>
      <c r="P29" s="40"/>
      <c r="Q29" s="64"/>
      <c r="R29" s="64"/>
      <c r="S29" s="64"/>
      <c r="T29" s="64"/>
      <c r="U29" s="64"/>
      <c r="V29" s="64"/>
      <c r="W29" s="64"/>
      <c r="X29" s="64"/>
      <c r="Y29" s="64"/>
      <c r="Z29" s="40"/>
      <c r="AA29" s="97"/>
      <c r="AB29" s="98"/>
      <c r="AC29" s="78"/>
      <c r="AD29" s="75"/>
      <c r="AE29" s="75"/>
      <c r="AF29" s="75"/>
      <c r="AG29" s="76"/>
      <c r="AH29" s="104"/>
      <c r="AI29" s="105"/>
    </row>
    <row r="30" spans="1:35" ht="14" thickBot="1" x14ac:dyDescent="0.2">
      <c r="A30" s="55"/>
      <c r="B30" s="59"/>
      <c r="C30" s="56"/>
      <c r="D30" s="57"/>
      <c r="E30" s="132">
        <f t="shared" si="15"/>
        <v>0</v>
      </c>
      <c r="F30" s="133" t="str">
        <f t="shared" si="16"/>
        <v/>
      </c>
      <c r="G30" s="134" t="str">
        <f t="shared" si="17"/>
        <v/>
      </c>
      <c r="H30" s="61"/>
      <c r="I30" s="55"/>
      <c r="J30" s="59"/>
      <c r="K30" s="56"/>
      <c r="L30" s="57"/>
      <c r="M30" s="42">
        <f t="shared" si="18"/>
        <v>0</v>
      </c>
      <c r="N30" s="42" t="str">
        <f t="shared" si="19"/>
        <v/>
      </c>
      <c r="O30" s="42" t="str">
        <f t="shared" si="20"/>
        <v/>
      </c>
      <c r="P30" s="40"/>
      <c r="Q30" s="64"/>
      <c r="R30" s="64"/>
      <c r="S30" s="64"/>
      <c r="T30" s="64"/>
      <c r="U30" s="64"/>
      <c r="V30" s="64"/>
      <c r="W30" s="64"/>
      <c r="X30" s="64"/>
      <c r="Y30" s="64"/>
      <c r="Z30" s="40"/>
      <c r="AA30" s="97"/>
      <c r="AB30" s="98"/>
      <c r="AC30" s="78"/>
      <c r="AD30" s="75"/>
      <c r="AE30" s="75"/>
      <c r="AF30" s="75"/>
      <c r="AG30" s="76"/>
      <c r="AH30" s="104"/>
      <c r="AI30" s="105"/>
    </row>
    <row r="31" spans="1:35" ht="14" thickBot="1" x14ac:dyDescent="0.2">
      <c r="A31" s="55"/>
      <c r="B31" s="59"/>
      <c r="C31" s="56"/>
      <c r="D31" s="57"/>
      <c r="E31" s="132">
        <f t="shared" si="15"/>
        <v>0</v>
      </c>
      <c r="F31" s="133" t="str">
        <f t="shared" si="16"/>
        <v/>
      </c>
      <c r="G31" s="134" t="str">
        <f t="shared" si="17"/>
        <v/>
      </c>
      <c r="H31" s="61"/>
      <c r="I31" s="55"/>
      <c r="J31" s="59"/>
      <c r="K31" s="56"/>
      <c r="L31" s="57"/>
      <c r="M31" s="42">
        <f t="shared" si="18"/>
        <v>0</v>
      </c>
      <c r="N31" s="42" t="str">
        <f t="shared" si="19"/>
        <v/>
      </c>
      <c r="O31" s="42" t="str">
        <f t="shared" si="20"/>
        <v/>
      </c>
      <c r="P31" s="40"/>
      <c r="Q31" s="64"/>
      <c r="R31" s="64"/>
      <c r="S31" s="64"/>
      <c r="T31" s="64"/>
      <c r="U31" s="64"/>
      <c r="V31" s="64"/>
      <c r="W31" s="64"/>
      <c r="X31" s="64"/>
      <c r="Y31" s="64"/>
      <c r="Z31" s="40"/>
      <c r="AA31" s="97"/>
      <c r="AB31" s="98"/>
      <c r="AC31" s="78"/>
      <c r="AD31" s="75"/>
      <c r="AE31" s="75"/>
      <c r="AF31" s="75"/>
      <c r="AG31" s="76"/>
      <c r="AH31" s="168"/>
      <c r="AI31" s="150"/>
    </row>
    <row r="32" spans="1:35" ht="14" thickBot="1" x14ac:dyDescent="0.2">
      <c r="A32" s="55"/>
      <c r="B32" s="59"/>
      <c r="C32" s="56"/>
      <c r="D32" s="57"/>
      <c r="E32" s="132">
        <f t="shared" si="15"/>
        <v>0</v>
      </c>
      <c r="F32" s="133" t="str">
        <f t="shared" si="16"/>
        <v/>
      </c>
      <c r="G32" s="134" t="str">
        <f t="shared" si="17"/>
        <v/>
      </c>
      <c r="H32" s="61"/>
      <c r="I32" s="55"/>
      <c r="J32" s="59"/>
      <c r="K32" s="56"/>
      <c r="L32" s="57"/>
      <c r="M32" s="42">
        <f t="shared" si="18"/>
        <v>0</v>
      </c>
      <c r="N32" s="42" t="str">
        <f t="shared" si="19"/>
        <v/>
      </c>
      <c r="O32" s="42" t="str">
        <f t="shared" si="20"/>
        <v/>
      </c>
      <c r="P32" s="40"/>
      <c r="Q32" s="64"/>
      <c r="R32" s="64"/>
      <c r="S32" s="64"/>
      <c r="T32" s="64"/>
      <c r="U32" s="64"/>
      <c r="V32" s="64"/>
      <c r="W32" s="64"/>
      <c r="X32" s="64"/>
      <c r="Y32" s="64"/>
      <c r="Z32" s="40"/>
      <c r="AA32" s="97"/>
      <c r="AB32" s="98"/>
      <c r="AC32" s="78"/>
      <c r="AD32" s="75"/>
      <c r="AE32" s="75"/>
      <c r="AF32" s="75"/>
      <c r="AG32" s="76"/>
      <c r="AH32" s="104"/>
      <c r="AI32" s="105"/>
    </row>
    <row r="33" spans="1:36" ht="14" thickBot="1" x14ac:dyDescent="0.2">
      <c r="A33" s="55"/>
      <c r="B33" s="59"/>
      <c r="C33" s="56"/>
      <c r="D33" s="57"/>
      <c r="E33" s="132">
        <f t="shared" si="15"/>
        <v>0</v>
      </c>
      <c r="F33" s="133" t="str">
        <f t="shared" si="16"/>
        <v/>
      </c>
      <c r="G33" s="134" t="str">
        <f t="shared" si="17"/>
        <v/>
      </c>
      <c r="H33" s="61"/>
      <c r="I33" s="55"/>
      <c r="J33" s="59"/>
      <c r="K33" s="56"/>
      <c r="L33" s="57"/>
      <c r="M33" s="42">
        <f t="shared" si="18"/>
        <v>0</v>
      </c>
      <c r="N33" s="42" t="str">
        <f t="shared" si="19"/>
        <v/>
      </c>
      <c r="O33" s="42" t="str">
        <f t="shared" si="20"/>
        <v/>
      </c>
      <c r="P33" s="40"/>
      <c r="Q33" s="88"/>
      <c r="R33" s="88"/>
      <c r="S33" s="88"/>
      <c r="T33" s="88"/>
      <c r="U33" s="88"/>
      <c r="V33" s="88"/>
      <c r="W33" s="88"/>
      <c r="X33" s="88"/>
      <c r="Y33" s="88"/>
      <c r="Z33" s="40"/>
      <c r="AA33" s="97"/>
      <c r="AB33" s="98"/>
      <c r="AC33" s="78"/>
      <c r="AD33" s="75"/>
      <c r="AE33" s="75"/>
      <c r="AF33" s="75"/>
      <c r="AG33" s="76"/>
      <c r="AH33" s="168"/>
      <c r="AI33" s="150"/>
    </row>
    <row r="34" spans="1:36" ht="14" thickBot="1" x14ac:dyDescent="0.2">
      <c r="A34" s="55"/>
      <c r="B34" s="59"/>
      <c r="C34" s="56"/>
      <c r="D34" s="57"/>
      <c r="E34" s="132">
        <f t="shared" si="15"/>
        <v>0</v>
      </c>
      <c r="F34" s="133" t="str">
        <f t="shared" si="16"/>
        <v/>
      </c>
      <c r="G34" s="134" t="str">
        <f t="shared" si="17"/>
        <v/>
      </c>
      <c r="H34" s="61"/>
      <c r="I34" s="55"/>
      <c r="J34" s="59"/>
      <c r="K34" s="56"/>
      <c r="L34" s="57"/>
      <c r="M34" s="42">
        <f t="shared" si="18"/>
        <v>0</v>
      </c>
      <c r="N34" s="42" t="str">
        <f t="shared" si="19"/>
        <v/>
      </c>
      <c r="O34" s="42" t="str">
        <f t="shared" si="20"/>
        <v/>
      </c>
      <c r="P34" s="40"/>
      <c r="Q34" s="63"/>
      <c r="R34" s="63"/>
      <c r="S34" s="63"/>
      <c r="T34" s="63"/>
      <c r="U34" s="63"/>
      <c r="V34" s="63"/>
      <c r="W34" s="63"/>
      <c r="X34" s="63"/>
      <c r="Y34" s="63"/>
      <c r="Z34" s="40"/>
      <c r="AA34" s="97"/>
      <c r="AB34" s="98"/>
      <c r="AC34" s="78"/>
      <c r="AD34" s="75"/>
      <c r="AE34" s="75"/>
      <c r="AF34" s="75"/>
      <c r="AG34" s="76"/>
      <c r="AH34" s="168"/>
      <c r="AI34" s="150"/>
    </row>
    <row r="35" spans="1:36" ht="14" thickBot="1" x14ac:dyDescent="0.2">
      <c r="A35" s="55"/>
      <c r="B35" s="59"/>
      <c r="C35" s="56"/>
      <c r="D35" s="57"/>
      <c r="E35" s="132">
        <f t="shared" si="15"/>
        <v>0</v>
      </c>
      <c r="F35" s="133" t="str">
        <f t="shared" si="16"/>
        <v/>
      </c>
      <c r="G35" s="134" t="str">
        <f t="shared" si="17"/>
        <v/>
      </c>
      <c r="H35" s="61"/>
      <c r="I35" s="55"/>
      <c r="J35" s="59"/>
      <c r="K35" s="56"/>
      <c r="L35" s="57"/>
      <c r="M35" s="42">
        <f t="shared" si="18"/>
        <v>0</v>
      </c>
      <c r="N35" s="42" t="str">
        <f t="shared" si="19"/>
        <v/>
      </c>
      <c r="O35" s="42" t="str">
        <f t="shared" si="20"/>
        <v/>
      </c>
      <c r="P35" s="40"/>
      <c r="Q35" s="39"/>
      <c r="R35" s="39"/>
      <c r="S35" s="39"/>
      <c r="T35" s="39"/>
      <c r="U35" s="39"/>
      <c r="V35" s="39"/>
      <c r="W35" s="39"/>
      <c r="X35" s="39"/>
      <c r="Y35" s="39"/>
      <c r="Z35" s="40"/>
      <c r="AA35" s="98"/>
      <c r="AB35" s="98"/>
      <c r="AC35" s="78"/>
      <c r="AD35" s="75"/>
      <c r="AE35" s="75"/>
      <c r="AF35" s="75" t="str">
        <f t="shared" ref="AF35:AF44" si="21">IF(OR(AC35="A",AC35="B",AC35="C",AC35="D",AC35="P",AND(AC35&gt;=0,AC35&lt;=4,ISNUMBER(AC35))),IF(AG35&lt;&gt;"",AG35,3),"")</f>
        <v/>
      </c>
      <c r="AG35" s="76"/>
      <c r="AH35" s="150"/>
      <c r="AI35" s="150"/>
    </row>
    <row r="36" spans="1:36" ht="14" thickBot="1" x14ac:dyDescent="0.2">
      <c r="A36" s="55"/>
      <c r="B36" s="59"/>
      <c r="C36" s="56"/>
      <c r="D36" s="57"/>
      <c r="E36" s="132">
        <f t="shared" si="15"/>
        <v>0</v>
      </c>
      <c r="F36" s="133" t="str">
        <f t="shared" si="16"/>
        <v/>
      </c>
      <c r="G36" s="134" t="str">
        <f t="shared" si="17"/>
        <v/>
      </c>
      <c r="H36" s="61"/>
      <c r="I36" s="55"/>
      <c r="J36" s="59"/>
      <c r="K36" s="56"/>
      <c r="L36" s="57"/>
      <c r="M36" s="42">
        <f t="shared" si="18"/>
        <v>0</v>
      </c>
      <c r="N36" s="42" t="str">
        <f t="shared" si="19"/>
        <v/>
      </c>
      <c r="O36" s="42" t="str">
        <f t="shared" si="20"/>
        <v/>
      </c>
      <c r="P36" s="40"/>
      <c r="Q36" s="39"/>
      <c r="R36" s="39"/>
      <c r="S36" s="39"/>
      <c r="T36" s="39"/>
      <c r="U36" s="39"/>
      <c r="V36" s="39"/>
      <c r="W36" s="39"/>
      <c r="X36" s="39"/>
      <c r="Y36" s="39"/>
      <c r="Z36" s="40"/>
      <c r="AA36" s="97" t="s">
        <v>34</v>
      </c>
      <c r="AB36" s="99">
        <v>3223</v>
      </c>
      <c r="AC36" s="103"/>
      <c r="AD36" s="44">
        <f t="shared" ref="AD36" si="22">IF(AG36&lt;&gt;"",AG36,3)*IF(AC36="A",4,IF(AC36="B",3,IF(AC36="C",2,IF(AC36="D",1,IF(AND(AC36&gt;=0,AC36&lt;=4,ISNUMBER(AC36)),AC36,0)))))</f>
        <v>0</v>
      </c>
      <c r="AE36" s="44" t="str">
        <f t="shared" ref="AE36" si="23">IF(OR(AC36="A",AC36="B",AC36="C",AC36="D",AC36="F",AND(AC36&gt;=0,AC36&lt;=4,ISNUMBER(AC36))),IF(AG36&lt;&gt;"",AG36,3),"")</f>
        <v/>
      </c>
      <c r="AF36" s="44" t="str">
        <f t="shared" ref="AF36" si="24">IF(OR(AC36="A",AC36="B",AC36="C",AC36="D",AC36="P",AND(AC36&gt;=0,AC36&lt;=4,ISNUMBER(AC36))),IF(AG36&lt;&gt;"",AG36,3),"")</f>
        <v/>
      </c>
      <c r="AG36" s="45"/>
      <c r="AH36" s="146"/>
      <c r="AI36" s="147"/>
    </row>
    <row r="37" spans="1:36" ht="14" thickBot="1" x14ac:dyDescent="0.2">
      <c r="A37" s="55"/>
      <c r="B37" s="59"/>
      <c r="C37" s="56"/>
      <c r="D37" s="57"/>
      <c r="E37" s="132">
        <f t="shared" si="15"/>
        <v>0</v>
      </c>
      <c r="F37" s="133" t="str">
        <f t="shared" si="16"/>
        <v/>
      </c>
      <c r="G37" s="134" t="str">
        <f t="shared" si="17"/>
        <v/>
      </c>
      <c r="H37" s="61"/>
      <c r="I37" s="55"/>
      <c r="J37" s="59"/>
      <c r="K37" s="56"/>
      <c r="L37" s="57"/>
      <c r="M37" s="42">
        <f t="shared" si="18"/>
        <v>0</v>
      </c>
      <c r="N37" s="42" t="str">
        <f t="shared" si="19"/>
        <v/>
      </c>
      <c r="O37" s="42" t="str">
        <f t="shared" si="20"/>
        <v/>
      </c>
      <c r="P37" s="40"/>
      <c r="Q37" s="39"/>
      <c r="R37" s="39"/>
      <c r="S37" s="39"/>
      <c r="T37" s="39"/>
      <c r="U37" s="39"/>
      <c r="V37" s="39"/>
      <c r="W37" s="39"/>
      <c r="X37" s="39"/>
      <c r="Y37" s="39"/>
      <c r="Z37" s="40"/>
      <c r="AA37" s="97" t="s">
        <v>34</v>
      </c>
      <c r="AB37" s="99">
        <v>4883</v>
      </c>
      <c r="AC37" s="90"/>
      <c r="AD37" s="44">
        <f t="shared" ref="AD37:AD42" si="25">IF(AG37&lt;&gt;"",AG37,3)*IF(AC37="A",4,IF(AC37="B",3,IF(AC37="C",2,IF(AC37="D",1,IF(AND(AC37&gt;=0,AC37&lt;=4,ISNUMBER(AC37)),AC37,0)))))</f>
        <v>0</v>
      </c>
      <c r="AE37" s="44" t="str">
        <f t="shared" ref="AE37:AE44" si="26">IF(OR(AC37="A",AC37="B",AC37="C",AC37="D",AC37="F",AND(AC37&gt;=0,AC37&lt;=4,ISNUMBER(AC37))),IF(AG37&lt;&gt;"",AG37,3),"")</f>
        <v/>
      </c>
      <c r="AF37" s="44" t="str">
        <f t="shared" si="21"/>
        <v/>
      </c>
      <c r="AG37" s="45"/>
      <c r="AH37" s="146"/>
      <c r="AI37" s="147"/>
    </row>
    <row r="38" spans="1:36" ht="14" thickBot="1" x14ac:dyDescent="0.2">
      <c r="A38" s="55"/>
      <c r="B38" s="59"/>
      <c r="C38" s="56"/>
      <c r="D38" s="57"/>
      <c r="E38" s="132">
        <f t="shared" si="15"/>
        <v>0</v>
      </c>
      <c r="F38" s="133" t="str">
        <f t="shared" si="16"/>
        <v/>
      </c>
      <c r="G38" s="134" t="str">
        <f t="shared" si="17"/>
        <v/>
      </c>
      <c r="H38" s="61"/>
      <c r="I38" s="55"/>
      <c r="J38" s="59"/>
      <c r="K38" s="56"/>
      <c r="L38" s="57"/>
      <c r="M38" s="42">
        <f t="shared" si="18"/>
        <v>0</v>
      </c>
      <c r="N38" s="42" t="str">
        <f t="shared" si="19"/>
        <v/>
      </c>
      <c r="O38" s="42" t="str">
        <f t="shared" si="20"/>
        <v/>
      </c>
      <c r="P38" s="40"/>
      <c r="Q38" s="39"/>
      <c r="R38" s="39"/>
      <c r="S38" s="39"/>
      <c r="T38" s="39"/>
      <c r="U38" s="39"/>
      <c r="V38" s="39"/>
      <c r="W38" s="39"/>
      <c r="X38" s="39"/>
      <c r="Y38" s="39"/>
      <c r="Z38" s="40"/>
      <c r="AA38" s="97" t="s">
        <v>32</v>
      </c>
      <c r="AB38" s="99">
        <v>3023</v>
      </c>
      <c r="AC38" s="89"/>
      <c r="AD38" s="44">
        <f t="shared" ref="AD38" si="27">IF(AG38&lt;&gt;"",AG38,3)*IF(AC38="A",4,IF(AC38="B",3,IF(AC38="C",2,IF(AC38="D",1,IF(AND(AC38&gt;=0,AC38&lt;=4,ISNUMBER(AC38)),AC38,0)))))</f>
        <v>0</v>
      </c>
      <c r="AE38" s="44" t="str">
        <f t="shared" ref="AE38" si="28">IF(OR(AC38="A",AC38="B",AC38="C",AC38="D",AC38="F",AND(AC38&gt;=0,AC38&lt;=4,ISNUMBER(AC38))),IF(AG38&lt;&gt;"",AG38,3),"")</f>
        <v/>
      </c>
      <c r="AF38" s="44" t="str">
        <f t="shared" ref="AF38" si="29">IF(OR(AC38="A",AC38="B",AC38="C",AC38="D",AC38="P",AND(AC38&gt;=0,AC38&lt;=4,ISNUMBER(AC38))),IF(AG38&lt;&gt;"",AG38,3),"")</f>
        <v/>
      </c>
      <c r="AG38" s="45"/>
      <c r="AH38" s="146"/>
      <c r="AI38" s="147"/>
    </row>
    <row r="39" spans="1:36" ht="14" thickBot="1" x14ac:dyDescent="0.2">
      <c r="A39" s="55"/>
      <c r="B39" s="59"/>
      <c r="C39" s="56"/>
      <c r="D39" s="57"/>
      <c r="E39" s="132">
        <f t="shared" si="15"/>
        <v>0</v>
      </c>
      <c r="F39" s="133" t="str">
        <f t="shared" si="16"/>
        <v/>
      </c>
      <c r="G39" s="134" t="str">
        <f t="shared" si="17"/>
        <v/>
      </c>
      <c r="H39" s="61"/>
      <c r="I39" s="55"/>
      <c r="J39" s="59"/>
      <c r="K39" s="56"/>
      <c r="L39" s="57"/>
      <c r="M39" s="42">
        <f t="shared" si="18"/>
        <v>0</v>
      </c>
      <c r="N39" s="42" t="str">
        <f t="shared" si="19"/>
        <v/>
      </c>
      <c r="O39" s="42" t="str">
        <f t="shared" si="20"/>
        <v/>
      </c>
      <c r="P39" s="40"/>
      <c r="Q39" s="39"/>
      <c r="R39" s="39"/>
      <c r="S39" s="39"/>
      <c r="T39" s="39"/>
      <c r="U39" s="39"/>
      <c r="V39" s="39"/>
      <c r="W39" s="39"/>
      <c r="X39" s="39"/>
      <c r="Y39" s="39"/>
      <c r="Z39" s="40"/>
      <c r="AA39" s="97" t="s">
        <v>32</v>
      </c>
      <c r="AB39" s="99">
        <v>3204</v>
      </c>
      <c r="AC39" s="89"/>
      <c r="AD39" s="44">
        <f t="shared" ref="AD39" si="30">IF(AG39&lt;&gt;"",AG39,3)*IF(AC39="A",4,IF(AC39="B",3,IF(AC39="C",2,IF(AC39="D",1,IF(AND(AC39&gt;=0,AC39&lt;=4,ISNUMBER(AC39)),AC39,0)))))</f>
        <v>0</v>
      </c>
      <c r="AE39" s="44" t="str">
        <f t="shared" ref="AE39" si="31">IF(OR(AC39="A",AC39="B",AC39="C",AC39="D",AC39="F",AND(AC39&gt;=0,AC39&lt;=4,ISNUMBER(AC39))),IF(AG39&lt;&gt;"",AG39,3),"")</f>
        <v/>
      </c>
      <c r="AF39" s="44" t="str">
        <f t="shared" ref="AF39" si="32">IF(OR(AC39="A",AC39="B",AC39="C",AC39="D",AC39="P",AND(AC39&gt;=0,AC39&lt;=4,ISNUMBER(AC39))),IF(AG39&lt;&gt;"",AG39,3),"")</f>
        <v/>
      </c>
      <c r="AG39" s="45">
        <v>4</v>
      </c>
      <c r="AH39" s="146"/>
      <c r="AI39" s="147"/>
    </row>
    <row r="40" spans="1:36" ht="14" thickBot="1" x14ac:dyDescent="0.2">
      <c r="A40" s="55"/>
      <c r="B40" s="59"/>
      <c r="C40" s="56"/>
      <c r="D40" s="57"/>
      <c r="E40" s="132">
        <f t="shared" si="15"/>
        <v>0</v>
      </c>
      <c r="F40" s="133" t="str">
        <f t="shared" si="16"/>
        <v/>
      </c>
      <c r="G40" s="134" t="str">
        <f t="shared" si="17"/>
        <v/>
      </c>
      <c r="H40" s="61"/>
      <c r="I40" s="55"/>
      <c r="J40" s="59"/>
      <c r="K40" s="56"/>
      <c r="L40" s="57"/>
      <c r="M40" s="42">
        <f t="shared" si="18"/>
        <v>0</v>
      </c>
      <c r="N40" s="42" t="str">
        <f t="shared" si="19"/>
        <v/>
      </c>
      <c r="O40" s="42" t="str">
        <f t="shared" si="20"/>
        <v/>
      </c>
      <c r="P40" s="40"/>
      <c r="Q40" s="39"/>
      <c r="R40" s="39"/>
      <c r="S40" s="39"/>
      <c r="T40" s="39"/>
      <c r="U40" s="39"/>
      <c r="V40" s="39"/>
      <c r="W40" s="39"/>
      <c r="X40" s="39"/>
      <c r="Y40" s="39"/>
      <c r="Z40" s="40"/>
      <c r="AA40" s="73"/>
      <c r="AB40" s="52"/>
      <c r="AC40" s="89"/>
      <c r="AD40" s="44">
        <f t="shared" si="25"/>
        <v>0</v>
      </c>
      <c r="AE40" s="44" t="str">
        <f t="shared" si="26"/>
        <v/>
      </c>
      <c r="AF40" s="44" t="str">
        <f t="shared" si="21"/>
        <v/>
      </c>
      <c r="AG40" s="45"/>
      <c r="AH40" s="146"/>
      <c r="AI40" s="147"/>
    </row>
    <row r="41" spans="1:36" ht="14" thickBot="1" x14ac:dyDescent="0.2">
      <c r="A41" s="55"/>
      <c r="B41" s="59"/>
      <c r="C41" s="56"/>
      <c r="D41" s="57"/>
      <c r="E41" s="132">
        <f t="shared" si="15"/>
        <v>0</v>
      </c>
      <c r="F41" s="133" t="str">
        <f t="shared" si="16"/>
        <v/>
      </c>
      <c r="G41" s="134" t="str">
        <f t="shared" si="17"/>
        <v/>
      </c>
      <c r="H41" s="61"/>
      <c r="I41" s="55"/>
      <c r="J41" s="59"/>
      <c r="K41" s="56"/>
      <c r="L41" s="57"/>
      <c r="M41" s="42">
        <f t="shared" si="18"/>
        <v>0</v>
      </c>
      <c r="N41" s="42" t="str">
        <f t="shared" si="19"/>
        <v/>
      </c>
      <c r="O41" s="42" t="str">
        <f t="shared" si="20"/>
        <v/>
      </c>
      <c r="P41" s="40"/>
      <c r="Z41" s="40"/>
      <c r="AA41" s="108"/>
      <c r="AB41" s="52"/>
      <c r="AC41" s="89"/>
      <c r="AD41" s="44">
        <f t="shared" ref="AD41" si="33">IF(AG41&lt;&gt;"",AG41,3)*IF(AC41="A",4,IF(AC41="B",3,IF(AC41="C",2,IF(AC41="D",1,IF(AND(AC41&gt;=0,AC41&lt;=4,ISNUMBER(AC41)),AC41,0)))))</f>
        <v>0</v>
      </c>
      <c r="AE41" s="44" t="str">
        <f t="shared" ref="AE41" si="34">IF(OR(AC41="A",AC41="B",AC41="C",AC41="D",AC41="F",AND(AC41&gt;=0,AC41&lt;=4,ISNUMBER(AC41))),IF(AG41&lt;&gt;"",AG41,3),"")</f>
        <v/>
      </c>
      <c r="AF41" s="44" t="str">
        <f t="shared" ref="AF41" si="35">IF(OR(AC41="A",AC41="B",AC41="C",AC41="D",AC41="P",AND(AC41&gt;=0,AC41&lt;=4,ISNUMBER(AC41))),IF(AG41&lt;&gt;"",AG41,3),"")</f>
        <v/>
      </c>
      <c r="AG41" s="45"/>
      <c r="AH41" s="146"/>
      <c r="AI41" s="147"/>
    </row>
    <row r="42" spans="1:36" ht="14" thickBot="1" x14ac:dyDescent="0.2">
      <c r="A42" s="55"/>
      <c r="B42" s="59"/>
      <c r="C42" s="56"/>
      <c r="D42" s="57"/>
      <c r="E42" s="135">
        <f t="shared" si="15"/>
        <v>0</v>
      </c>
      <c r="F42" s="136" t="str">
        <f t="shared" si="16"/>
        <v/>
      </c>
      <c r="G42" s="137" t="str">
        <f t="shared" si="17"/>
        <v/>
      </c>
      <c r="H42" s="61"/>
      <c r="I42" s="55"/>
      <c r="J42" s="59"/>
      <c r="K42" s="56"/>
      <c r="L42" s="57"/>
      <c r="M42" s="42">
        <f t="shared" si="18"/>
        <v>0</v>
      </c>
      <c r="N42" s="42" t="str">
        <f t="shared" si="19"/>
        <v/>
      </c>
      <c r="O42" s="42" t="str">
        <f t="shared" si="20"/>
        <v/>
      </c>
      <c r="P42" s="40"/>
      <c r="Z42" s="40"/>
      <c r="AA42" s="73"/>
      <c r="AB42" s="52"/>
      <c r="AC42" s="89"/>
      <c r="AD42" s="44">
        <f t="shared" si="25"/>
        <v>0</v>
      </c>
      <c r="AE42" s="44" t="str">
        <f t="shared" si="26"/>
        <v/>
      </c>
      <c r="AF42" s="44" t="str">
        <f t="shared" si="21"/>
        <v/>
      </c>
      <c r="AG42" s="45"/>
      <c r="AH42" s="146"/>
      <c r="AI42" s="147"/>
      <c r="AJ42" s="75"/>
    </row>
    <row r="43" spans="1:36" x14ac:dyDescent="0.15">
      <c r="A43" s="65"/>
      <c r="B43" s="65"/>
      <c r="C43" s="65"/>
      <c r="D43" s="65"/>
      <c r="E43" s="40"/>
      <c r="F43" s="40"/>
      <c r="G43" s="40"/>
      <c r="H43" s="40"/>
      <c r="I43" s="65"/>
      <c r="J43" s="65"/>
      <c r="K43" s="65"/>
      <c r="L43" s="65"/>
      <c r="P43" s="40"/>
      <c r="Z43" s="40"/>
      <c r="AA43" s="108"/>
      <c r="AB43" s="52"/>
      <c r="AC43" s="89"/>
      <c r="AD43" s="44">
        <f t="shared" ref="AD43" si="36">IF(AG43&lt;&gt;"",AG43,3)*IF(AC43="A",4,IF(AC43="B",3,IF(AC43="C",2,IF(AC43="D",1,IF(AND(AC43&gt;=0,AC43&lt;=4,ISNUMBER(AC43)),AC43,0)))))</f>
        <v>0</v>
      </c>
      <c r="AE43" s="44" t="str">
        <f t="shared" ref="AE43" si="37">IF(OR(AC43="A",AC43="B",AC43="C",AC43="D",AC43="F",AND(AC43&gt;=0,AC43&lt;=4,ISNUMBER(AC43))),IF(AG43&lt;&gt;"",AG43,3),"")</f>
        <v/>
      </c>
      <c r="AF43" s="44" t="str">
        <f t="shared" ref="AF43" si="38">IF(OR(AC43="A",AC43="B",AC43="C",AC43="D",AC43="P",AND(AC43&gt;=0,AC43&lt;=4,ISNUMBER(AC43))),IF(AG43&lt;&gt;"",AG43,3),"")</f>
        <v/>
      </c>
      <c r="AG43" s="45"/>
      <c r="AH43" s="146"/>
      <c r="AI43" s="147"/>
      <c r="AJ43" s="75"/>
    </row>
    <row r="44" spans="1:36" x14ac:dyDescent="0.15">
      <c r="A44" s="65"/>
      <c r="B44" s="65"/>
      <c r="C44" s="65"/>
      <c r="D44" s="65"/>
      <c r="E44" s="40"/>
      <c r="F44" s="40"/>
      <c r="G44" s="40"/>
      <c r="H44" s="40"/>
      <c r="I44" s="65"/>
      <c r="J44" s="65"/>
      <c r="K44" s="65"/>
      <c r="L44" s="65"/>
      <c r="P44" s="40"/>
      <c r="Z44" s="40"/>
      <c r="AA44" s="98"/>
      <c r="AB44" s="54"/>
      <c r="AC44" s="54"/>
      <c r="AD44" s="40"/>
      <c r="AE44" s="40" t="str">
        <f t="shared" si="26"/>
        <v/>
      </c>
      <c r="AF44" s="40" t="str">
        <f t="shared" si="21"/>
        <v/>
      </c>
      <c r="AG44" s="41"/>
      <c r="AH44" s="164"/>
      <c r="AI44" s="164"/>
      <c r="AJ44" s="75"/>
    </row>
    <row r="45" spans="1:36" s="65" customFormat="1" x14ac:dyDescent="0.15">
      <c r="A45" s="38"/>
      <c r="B45" s="38"/>
      <c r="C45" s="38"/>
      <c r="D45" s="38"/>
      <c r="E45" s="42"/>
      <c r="F45" s="42"/>
      <c r="G45" s="42"/>
      <c r="H45" s="42"/>
      <c r="I45" s="38"/>
      <c r="J45" s="38"/>
      <c r="K45" s="38"/>
      <c r="L45" s="38"/>
      <c r="O45" s="40"/>
      <c r="Q45" s="38"/>
      <c r="R45" s="38"/>
      <c r="S45" s="38"/>
      <c r="T45" s="38"/>
      <c r="U45" s="38"/>
      <c r="V45" s="38"/>
      <c r="W45" s="38"/>
      <c r="X45" s="38"/>
      <c r="Y45" s="38"/>
      <c r="AA45" s="98"/>
      <c r="AB45" s="54"/>
      <c r="AC45" s="54"/>
      <c r="AD45" s="40"/>
      <c r="AE45" s="40"/>
      <c r="AF45" s="40"/>
      <c r="AG45" s="41"/>
      <c r="AH45" s="169"/>
      <c r="AI45" s="169"/>
    </row>
    <row r="46" spans="1:36" x14ac:dyDescent="0.15">
      <c r="AA46" s="40"/>
      <c r="AB46" s="40"/>
      <c r="AC46" s="40"/>
      <c r="AD46" s="40"/>
      <c r="AE46" s="40"/>
      <c r="AF46" s="40"/>
      <c r="AG46" s="40"/>
      <c r="AH46" s="40"/>
      <c r="AI46" s="40"/>
    </row>
    <row r="47" spans="1:36" x14ac:dyDescent="0.15">
      <c r="AA47" s="40"/>
      <c r="AB47" s="46"/>
      <c r="AC47" s="46"/>
      <c r="AD47" s="46"/>
      <c r="AE47" s="46"/>
      <c r="AF47" s="46"/>
      <c r="AG47" s="46"/>
      <c r="AH47" s="46"/>
      <c r="AI47" s="46"/>
    </row>
    <row r="48" spans="1:36" x14ac:dyDescent="0.15">
      <c r="AA48" s="40"/>
      <c r="AB48" s="40"/>
      <c r="AC48" s="40"/>
      <c r="AD48" s="40"/>
      <c r="AE48" s="40"/>
      <c r="AF48" s="40"/>
      <c r="AG48" s="40"/>
      <c r="AH48" s="40"/>
      <c r="AI48" s="40"/>
    </row>
    <row r="49" spans="27:35" x14ac:dyDescent="0.15">
      <c r="AA49" s="40"/>
      <c r="AB49" s="40"/>
      <c r="AC49" s="40"/>
      <c r="AD49" s="40"/>
      <c r="AE49" s="40"/>
      <c r="AF49" s="40"/>
      <c r="AG49" s="40"/>
      <c r="AH49" s="40"/>
      <c r="AI49" s="40"/>
    </row>
    <row r="50" spans="27:35" x14ac:dyDescent="0.15">
      <c r="AA50" s="46"/>
      <c r="AB50" s="65"/>
      <c r="AC50" s="65"/>
      <c r="AD50" s="65"/>
      <c r="AE50" s="65"/>
      <c r="AF50" s="65"/>
      <c r="AH50" s="65"/>
      <c r="AI50" s="65"/>
    </row>
    <row r="51" spans="27:35" x14ac:dyDescent="0.15">
      <c r="AA51" s="40"/>
    </row>
    <row r="52" spans="27:35" x14ac:dyDescent="0.15">
      <c r="AA52" s="42"/>
    </row>
  </sheetData>
  <sheetProtection algorithmName="SHA-512" hashValue="OugMmiStS0ODp6cD/RsVF3gXkIjei1TCZUfAR7tDINKzsMOSN8eRYNMKF6KJweyTaP04oSUhRW8mSKsKasfgvw==" saltValue="HkO15TPhHAqcf/FOUbGcIw==" spinCount="100000" sheet="1" objects="1" scenarios="1"/>
  <mergeCells count="84">
    <mergeCell ref="Q19:R19"/>
    <mergeCell ref="AH18:AI18"/>
    <mergeCell ref="AH9:AI9"/>
    <mergeCell ref="AH10:AI10"/>
    <mergeCell ref="AH14:AI14"/>
    <mergeCell ref="AH15:AI15"/>
    <mergeCell ref="AH11:AI11"/>
    <mergeCell ref="AH12:AI12"/>
    <mergeCell ref="AH13:AI13"/>
    <mergeCell ref="AH19:AI19"/>
    <mergeCell ref="X10:Y10"/>
    <mergeCell ref="X11:Y11"/>
    <mergeCell ref="X12:Y12"/>
    <mergeCell ref="Q15:W15"/>
    <mergeCell ref="AH45:AI45"/>
    <mergeCell ref="AH35:AI35"/>
    <mergeCell ref="AH43:AI43"/>
    <mergeCell ref="AH42:AI42"/>
    <mergeCell ref="AH41:AI41"/>
    <mergeCell ref="AH40:AI40"/>
    <mergeCell ref="AH39:AI39"/>
    <mergeCell ref="AH37:AI37"/>
    <mergeCell ref="AH38:AI38"/>
    <mergeCell ref="AH36:AI36"/>
    <mergeCell ref="Q20:R20"/>
    <mergeCell ref="Q21:R21"/>
    <mergeCell ref="AH44:AI44"/>
    <mergeCell ref="Q22:R22"/>
    <mergeCell ref="Q23:R23"/>
    <mergeCell ref="AH27:AI27"/>
    <mergeCell ref="AH33:AI33"/>
    <mergeCell ref="AH34:AI34"/>
    <mergeCell ref="AH31:AI31"/>
    <mergeCell ref="AH21:AI21"/>
    <mergeCell ref="A23:L23"/>
    <mergeCell ref="AH25:AI25"/>
    <mergeCell ref="X13:Y13"/>
    <mergeCell ref="AH26:AI26"/>
    <mergeCell ref="C22:D22"/>
    <mergeCell ref="I22:L22"/>
    <mergeCell ref="AH24:AI24"/>
    <mergeCell ref="C20:D20"/>
    <mergeCell ref="I20:L20"/>
    <mergeCell ref="C21:D21"/>
    <mergeCell ref="I21:L21"/>
    <mergeCell ref="AH20:AI20"/>
    <mergeCell ref="C19:D19"/>
    <mergeCell ref="Q24:R24"/>
    <mergeCell ref="Q18:R18"/>
    <mergeCell ref="C18:D18"/>
    <mergeCell ref="I18:L18"/>
    <mergeCell ref="C16:D16"/>
    <mergeCell ref="I16:L16"/>
    <mergeCell ref="C14:D14"/>
    <mergeCell ref="I14:L14"/>
    <mergeCell ref="C17:D17"/>
    <mergeCell ref="I17:L17"/>
    <mergeCell ref="C12:D12"/>
    <mergeCell ref="I12:L12"/>
    <mergeCell ref="C13:D13"/>
    <mergeCell ref="I13:L13"/>
    <mergeCell ref="Q17:R17"/>
    <mergeCell ref="X8:Y8"/>
    <mergeCell ref="C15:D15"/>
    <mergeCell ref="I15:L15"/>
    <mergeCell ref="X9:Y9"/>
    <mergeCell ref="AH22:AI22"/>
    <mergeCell ref="AH16:AI16"/>
    <mergeCell ref="C10:D10"/>
    <mergeCell ref="I10:L10"/>
    <mergeCell ref="AH17:AI17"/>
    <mergeCell ref="C11:D11"/>
    <mergeCell ref="I11:L11"/>
    <mergeCell ref="C8:D8"/>
    <mergeCell ref="I8:L8"/>
    <mergeCell ref="C9:D9"/>
    <mergeCell ref="I9:L9"/>
    <mergeCell ref="I19:L19"/>
    <mergeCell ref="B1:Q1"/>
    <mergeCell ref="S1:Y1"/>
    <mergeCell ref="Z1:AB1"/>
    <mergeCell ref="AG1:AI1"/>
    <mergeCell ref="C7:D7"/>
    <mergeCell ref="I7:L7"/>
  </mergeCells>
  <conditionalFormatting sqref="A19:A22 Q13:Q14 AA22 AA24:AA35">
    <cfRule type="expression" dxfId="114" priority="264" stopIfTrue="1">
      <formula>(C13="")</formula>
    </cfRule>
  </conditionalFormatting>
  <conditionalFormatting sqref="B19:B22 R13:R14 AB22 AB24:AB35">
    <cfRule type="expression" dxfId="113" priority="262" stopIfTrue="1">
      <formula>(C13="")</formula>
    </cfRule>
  </conditionalFormatting>
  <conditionalFormatting sqref="H19:H22 W13:W14 AG19:AG21 AG25:AG34">
    <cfRule type="expression" dxfId="112" priority="245" stopIfTrue="1">
      <formula>H13&lt;&gt;""</formula>
    </cfRule>
  </conditionalFormatting>
  <conditionalFormatting sqref="AG24">
    <cfRule type="expression" dxfId="111" priority="220" stopIfTrue="1">
      <formula>AG24&lt;&gt;""</formula>
    </cfRule>
  </conditionalFormatting>
  <conditionalFormatting sqref="AG37:AG43">
    <cfRule type="expression" dxfId="110" priority="214" stopIfTrue="1">
      <formula>AG37&lt;&gt;""</formula>
    </cfRule>
  </conditionalFormatting>
  <conditionalFormatting sqref="AA46:AA47">
    <cfRule type="expression" dxfId="109" priority="312" stopIfTrue="1">
      <formula>(#REF!="")</formula>
    </cfRule>
    <cfRule type="expression" dxfId="108" priority="313" stopIfTrue="1">
      <formula>(NOT(OR(#REF!="A",#REF!="B",#REF!="C",#REF!="D",#REF!="X",#REF!="P",AND(#REF!&gt;=0,#REF!&lt;=4,ISNUMBER(#REF!)))))</formula>
    </cfRule>
  </conditionalFormatting>
  <conditionalFormatting sqref="AA48:AA49">
    <cfRule type="expression" dxfId="107" priority="314" stopIfTrue="1">
      <formula>(AC44="")</formula>
    </cfRule>
    <cfRule type="expression" dxfId="106" priority="315" stopIfTrue="1">
      <formula>(NOT(OR(AC44="A",AC44="B",AC44="C",AC44="D",AC44="X",AC44="P",AND(AC44&gt;=0,AC44&lt;=4,ISNUMBER(AC44)))))</formula>
    </cfRule>
  </conditionalFormatting>
  <conditionalFormatting sqref="AA44:AA45">
    <cfRule type="expression" dxfId="105" priority="317" stopIfTrue="1">
      <formula>(#REF!="")</formula>
    </cfRule>
  </conditionalFormatting>
  <conditionalFormatting sqref="AA43">
    <cfRule type="expression" dxfId="104" priority="181" stopIfTrue="1">
      <formula>(AC43="")</formula>
    </cfRule>
  </conditionalFormatting>
  <conditionalFormatting sqref="AB43">
    <cfRule type="expression" dxfId="103" priority="180" stopIfTrue="1">
      <formula>(AC43="")</formula>
    </cfRule>
  </conditionalFormatting>
  <conditionalFormatting sqref="AA42">
    <cfRule type="expression" dxfId="102" priority="176" stopIfTrue="1">
      <formula>(AC42="")</formula>
    </cfRule>
  </conditionalFormatting>
  <conditionalFormatting sqref="AB42">
    <cfRule type="expression" dxfId="101" priority="175" stopIfTrue="1">
      <formula>(AC42="")</formula>
    </cfRule>
  </conditionalFormatting>
  <conditionalFormatting sqref="AA41">
    <cfRule type="expression" dxfId="100" priority="171" stopIfTrue="1">
      <formula>(AC41="")</formula>
    </cfRule>
  </conditionalFormatting>
  <conditionalFormatting sqref="AB41">
    <cfRule type="expression" dxfId="99" priority="170" stopIfTrue="1">
      <formula>(AC41="")</formula>
    </cfRule>
  </conditionalFormatting>
  <conditionalFormatting sqref="AA40">
    <cfRule type="expression" dxfId="98" priority="166" stopIfTrue="1">
      <formula>(AC40="")</formula>
    </cfRule>
  </conditionalFormatting>
  <conditionalFormatting sqref="AB40">
    <cfRule type="expression" dxfId="97" priority="165" stopIfTrue="1">
      <formula>(AC40="")</formula>
    </cfRule>
  </conditionalFormatting>
  <conditionalFormatting sqref="AA39">
    <cfRule type="expression" dxfId="96" priority="161" stopIfTrue="1">
      <formula>(AC39="")</formula>
    </cfRule>
  </conditionalFormatting>
  <conditionalFormatting sqref="AB39">
    <cfRule type="expression" dxfId="95" priority="160" stopIfTrue="1">
      <formula>(AC39="")</formula>
    </cfRule>
  </conditionalFormatting>
  <conditionalFormatting sqref="AA38">
    <cfRule type="expression" dxfId="94" priority="156" stopIfTrue="1">
      <formula>(AC38="")</formula>
    </cfRule>
  </conditionalFormatting>
  <conditionalFormatting sqref="AB38">
    <cfRule type="expression" dxfId="93" priority="155" stopIfTrue="1">
      <formula>(AC38="")</formula>
    </cfRule>
  </conditionalFormatting>
  <conditionalFormatting sqref="AA37">
    <cfRule type="expression" dxfId="92" priority="151" stopIfTrue="1">
      <formula>(AC37="")</formula>
    </cfRule>
  </conditionalFormatting>
  <conditionalFormatting sqref="AB37">
    <cfRule type="expression" dxfId="91" priority="150" stopIfTrue="1">
      <formula>(AC37="")</formula>
    </cfRule>
  </conditionalFormatting>
  <conditionalFormatting sqref="AG36">
    <cfRule type="expression" dxfId="90" priority="142" stopIfTrue="1">
      <formula>AG36&lt;&gt;""</formula>
    </cfRule>
  </conditionalFormatting>
  <conditionalFormatting sqref="AA36">
    <cfRule type="expression" dxfId="89" priority="141" stopIfTrue="1">
      <formula>(AC36="")</formula>
    </cfRule>
  </conditionalFormatting>
  <conditionalFormatting sqref="AB36">
    <cfRule type="expression" dxfId="88" priority="140" stopIfTrue="1">
      <formula>(AC36="")</formula>
    </cfRule>
  </conditionalFormatting>
  <conditionalFormatting sqref="Q18:R18">
    <cfRule type="expression" dxfId="87" priority="139">
      <formula>$Q$18&lt;2</formula>
    </cfRule>
  </conditionalFormatting>
  <conditionalFormatting sqref="A16 A7:A13">
    <cfRule type="expression" dxfId="86" priority="138" stopIfTrue="1">
      <formula>(C7="")</formula>
    </cfRule>
  </conditionalFormatting>
  <conditionalFormatting sqref="A9:A10">
    <cfRule type="expression" dxfId="85" priority="137" stopIfTrue="1">
      <formula>(C9="")</formula>
    </cfRule>
  </conditionalFormatting>
  <conditionalFormatting sqref="B16 B7:B13">
    <cfRule type="expression" dxfId="84" priority="136" stopIfTrue="1">
      <formula>(C7="")</formula>
    </cfRule>
  </conditionalFormatting>
  <conditionalFormatting sqref="A11">
    <cfRule type="expression" dxfId="83" priority="135" stopIfTrue="1">
      <formula>(C11="")</formula>
    </cfRule>
  </conditionalFormatting>
  <conditionalFormatting sqref="B11">
    <cfRule type="expression" dxfId="82" priority="134" stopIfTrue="1">
      <formula>(C11="")</formula>
    </cfRule>
  </conditionalFormatting>
  <conditionalFormatting sqref="H7:H13 H15:H16">
    <cfRule type="expression" dxfId="81" priority="133" stopIfTrue="1">
      <formula>H7&lt;&gt;""</formula>
    </cfRule>
  </conditionalFormatting>
  <conditionalFormatting sqref="A15">
    <cfRule type="expression" dxfId="80" priority="132" stopIfTrue="1">
      <formula>(C15="")</formula>
    </cfRule>
  </conditionalFormatting>
  <conditionalFormatting sqref="B15">
    <cfRule type="expression" dxfId="79" priority="131" stopIfTrue="1">
      <formula>(C15="")</formula>
    </cfRule>
  </conditionalFormatting>
  <conditionalFormatting sqref="A18">
    <cfRule type="expression" dxfId="78" priority="130" stopIfTrue="1">
      <formula>(C18="")</formula>
    </cfRule>
  </conditionalFormatting>
  <conditionalFormatting sqref="B18">
    <cfRule type="expression" dxfId="77" priority="129" stopIfTrue="1">
      <formula>(C18="")</formula>
    </cfRule>
  </conditionalFormatting>
  <conditionalFormatting sqref="H18">
    <cfRule type="expression" dxfId="76" priority="128" stopIfTrue="1">
      <formula>H18&lt;&gt;""</formula>
    </cfRule>
  </conditionalFormatting>
  <conditionalFormatting sqref="A17">
    <cfRule type="expression" dxfId="75" priority="127" stopIfTrue="1">
      <formula>(C17="")</formula>
    </cfRule>
  </conditionalFormatting>
  <conditionalFormatting sqref="B17">
    <cfRule type="expression" dxfId="74" priority="126" stopIfTrue="1">
      <formula>(C17="")</formula>
    </cfRule>
  </conditionalFormatting>
  <conditionalFormatting sqref="H17">
    <cfRule type="expression" dxfId="73" priority="125" stopIfTrue="1">
      <formula>H17&lt;&gt;""</formula>
    </cfRule>
  </conditionalFormatting>
  <conditionalFormatting sqref="H14">
    <cfRule type="expression" dxfId="72" priority="124" stopIfTrue="1">
      <formula>H14&lt;&gt;""</formula>
    </cfRule>
  </conditionalFormatting>
  <conditionalFormatting sqref="A14">
    <cfRule type="expression" dxfId="71" priority="123" stopIfTrue="1">
      <formula>(C14="")</formula>
    </cfRule>
  </conditionalFormatting>
  <conditionalFormatting sqref="B14">
    <cfRule type="expression" dxfId="70" priority="122" stopIfTrue="1">
      <formula>(C14="")</formula>
    </cfRule>
  </conditionalFormatting>
  <conditionalFormatting sqref="W9">
    <cfRule type="expression" dxfId="69" priority="109" stopIfTrue="1">
      <formula>W9&lt;&gt;""</formula>
    </cfRule>
  </conditionalFormatting>
  <conditionalFormatting sqref="Q8 Q10">
    <cfRule type="expression" dxfId="68" priority="121" stopIfTrue="1">
      <formula>(S8="")</formula>
    </cfRule>
  </conditionalFormatting>
  <conditionalFormatting sqref="R8 R10">
    <cfRule type="expression" dxfId="67" priority="120" stopIfTrue="1">
      <formula>(S8="")</formula>
    </cfRule>
  </conditionalFormatting>
  <conditionalFormatting sqref="Q8">
    <cfRule type="expression" dxfId="66" priority="119" stopIfTrue="1">
      <formula>(S8="")</formula>
    </cfRule>
  </conditionalFormatting>
  <conditionalFormatting sqref="R8">
    <cfRule type="expression" dxfId="65" priority="118" stopIfTrue="1">
      <formula>(S8="")</formula>
    </cfRule>
  </conditionalFormatting>
  <conditionalFormatting sqref="W8 W10:W11">
    <cfRule type="expression" dxfId="64" priority="117" stopIfTrue="1">
      <formula>W8&lt;&gt;""</formula>
    </cfRule>
  </conditionalFormatting>
  <conditionalFormatting sqref="Q11">
    <cfRule type="expression" dxfId="63" priority="116" stopIfTrue="1">
      <formula>(S11="")</formula>
    </cfRule>
  </conditionalFormatting>
  <conditionalFormatting sqref="R11">
    <cfRule type="expression" dxfId="62" priority="115" stopIfTrue="1">
      <formula>(S11="")</formula>
    </cfRule>
  </conditionalFormatting>
  <conditionalFormatting sqref="Q12">
    <cfRule type="expression" dxfId="61" priority="114" stopIfTrue="1">
      <formula>(S12="")</formula>
    </cfRule>
  </conditionalFormatting>
  <conditionalFormatting sqref="R12">
    <cfRule type="expression" dxfId="60" priority="113" stopIfTrue="1">
      <formula>(S12="")</formula>
    </cfRule>
  </conditionalFormatting>
  <conditionalFormatting sqref="W12">
    <cfRule type="expression" dxfId="59" priority="112" stopIfTrue="1">
      <formula>W12&lt;&gt;""</formula>
    </cfRule>
  </conditionalFormatting>
  <conditionalFormatting sqref="Q9">
    <cfRule type="expression" dxfId="58" priority="111" stopIfTrue="1">
      <formula>(S9="")</formula>
    </cfRule>
  </conditionalFormatting>
  <conditionalFormatting sqref="R9">
    <cfRule type="expression" dxfId="57" priority="110" stopIfTrue="1">
      <formula>(S9="")</formula>
    </cfRule>
  </conditionalFormatting>
  <conditionalFormatting sqref="Q3">
    <cfRule type="expression" dxfId="56" priority="415" stopIfTrue="1">
      <formula>SUM(V8:V13)&lt;13</formula>
    </cfRule>
    <cfRule type="expression" dxfId="55" priority="416" stopIfTrue="1">
      <formula>SUM(V8:V13)&gt;13</formula>
    </cfRule>
  </conditionalFormatting>
  <conditionalFormatting sqref="AA13">
    <cfRule type="expression" dxfId="54" priority="62" stopIfTrue="1">
      <formula>(AC13="")</formula>
    </cfRule>
  </conditionalFormatting>
  <conditionalFormatting sqref="AB13">
    <cfRule type="expression" dxfId="53" priority="61" stopIfTrue="1">
      <formula>(AC13="")</formula>
    </cfRule>
  </conditionalFormatting>
  <conditionalFormatting sqref="AA17">
    <cfRule type="expression" dxfId="52" priority="53" stopIfTrue="1">
      <formula>(AC17="")</formula>
    </cfRule>
  </conditionalFormatting>
  <conditionalFormatting sqref="AB17">
    <cfRule type="expression" dxfId="51" priority="52" stopIfTrue="1">
      <formula>(AC17="")</formula>
    </cfRule>
  </conditionalFormatting>
  <conditionalFormatting sqref="AG16">
    <cfRule type="expression" dxfId="50" priority="48" stopIfTrue="1">
      <formula>AG16&lt;&gt;""</formula>
    </cfRule>
  </conditionalFormatting>
  <conditionalFormatting sqref="AG9:AG10">
    <cfRule type="expression" dxfId="49" priority="81" stopIfTrue="1">
      <formula>AG9&lt;&gt;""</formula>
    </cfRule>
  </conditionalFormatting>
  <conditionalFormatting sqref="AA9">
    <cfRule type="expression" dxfId="48" priority="80" stopIfTrue="1">
      <formula>(AC9="")</formula>
    </cfRule>
  </conditionalFormatting>
  <conditionalFormatting sqref="AB9">
    <cfRule type="expression" dxfId="47" priority="79" stopIfTrue="1">
      <formula>(AC9="")</formula>
    </cfRule>
  </conditionalFormatting>
  <conditionalFormatting sqref="AA10">
    <cfRule type="expression" dxfId="46" priority="78" stopIfTrue="1">
      <formula>(AC10="")</formula>
    </cfRule>
  </conditionalFormatting>
  <conditionalFormatting sqref="AB10">
    <cfRule type="expression" dxfId="45" priority="77" stopIfTrue="1">
      <formula>(AC10="")</formula>
    </cfRule>
  </conditionalFormatting>
  <conditionalFormatting sqref="AG13">
    <cfRule type="expression" dxfId="44" priority="60" stopIfTrue="1">
      <formula>AG13&lt;&gt;""</formula>
    </cfRule>
  </conditionalFormatting>
  <conditionalFormatting sqref="AA15">
    <cfRule type="expression" dxfId="43" priority="68" stopIfTrue="1">
      <formula>(AC15="")</formula>
    </cfRule>
  </conditionalFormatting>
  <conditionalFormatting sqref="AB15">
    <cfRule type="expression" dxfId="42" priority="67" stopIfTrue="1">
      <formula>(AC15="")</formula>
    </cfRule>
  </conditionalFormatting>
  <conditionalFormatting sqref="AG15">
    <cfRule type="expression" dxfId="41" priority="66" stopIfTrue="1">
      <formula>AG15&lt;&gt;""</formula>
    </cfRule>
  </conditionalFormatting>
  <conditionalFormatting sqref="AA14">
    <cfRule type="expression" dxfId="40" priority="65" stopIfTrue="1">
      <formula>(AC14="")</formula>
    </cfRule>
  </conditionalFormatting>
  <conditionalFormatting sqref="AB14">
    <cfRule type="expression" dxfId="39" priority="64" stopIfTrue="1">
      <formula>(AC14="")</formula>
    </cfRule>
  </conditionalFormatting>
  <conditionalFormatting sqref="AG14">
    <cfRule type="expression" dxfId="38" priority="63" stopIfTrue="1">
      <formula>AG14&lt;&gt;""</formula>
    </cfRule>
  </conditionalFormatting>
  <conditionalFormatting sqref="AA11">
    <cfRule type="expression" dxfId="37" priority="59" stopIfTrue="1">
      <formula>(AC11="")</formula>
    </cfRule>
  </conditionalFormatting>
  <conditionalFormatting sqref="AB11">
    <cfRule type="expression" dxfId="36" priority="58" stopIfTrue="1">
      <formula>(AC11="")</formula>
    </cfRule>
  </conditionalFormatting>
  <conditionalFormatting sqref="AG11">
    <cfRule type="expression" dxfId="35" priority="57" stopIfTrue="1">
      <formula>AG11&lt;&gt;""</formula>
    </cfRule>
  </conditionalFormatting>
  <conditionalFormatting sqref="AA12">
    <cfRule type="expression" dxfId="34" priority="56" stopIfTrue="1">
      <formula>(AC12="")</formula>
    </cfRule>
  </conditionalFormatting>
  <conditionalFormatting sqref="AB12">
    <cfRule type="expression" dxfId="33" priority="55" stopIfTrue="1">
      <formula>(AC12="")</formula>
    </cfRule>
  </conditionalFormatting>
  <conditionalFormatting sqref="AG12">
    <cfRule type="expression" dxfId="32" priority="54" stopIfTrue="1">
      <formula>AG12&lt;&gt;""</formula>
    </cfRule>
  </conditionalFormatting>
  <conditionalFormatting sqref="AG17">
    <cfRule type="expression" dxfId="31" priority="51" stopIfTrue="1">
      <formula>AG17&lt;&gt;""</formula>
    </cfRule>
  </conditionalFormatting>
  <conditionalFormatting sqref="AA16">
    <cfRule type="expression" dxfId="30" priority="50" stopIfTrue="1">
      <formula>(AC16="")</formula>
    </cfRule>
  </conditionalFormatting>
  <conditionalFormatting sqref="AB16">
    <cfRule type="expression" dxfId="29" priority="49" stopIfTrue="1">
      <formula>(AC16="")</formula>
    </cfRule>
  </conditionalFormatting>
  <conditionalFormatting sqref="AA20">
    <cfRule type="expression" dxfId="28" priority="32" stopIfTrue="1">
      <formula>(AC20="")</formula>
    </cfRule>
  </conditionalFormatting>
  <conditionalFormatting sqref="AB20">
    <cfRule type="expression" dxfId="27" priority="31" stopIfTrue="1">
      <formula>(AC20="")</formula>
    </cfRule>
  </conditionalFormatting>
  <conditionalFormatting sqref="AA19">
    <cfRule type="expression" dxfId="26" priority="30" stopIfTrue="1">
      <formula>(AC19="")</formula>
    </cfRule>
  </conditionalFormatting>
  <conditionalFormatting sqref="AB19">
    <cfRule type="expression" dxfId="25" priority="29" stopIfTrue="1">
      <formula>(AC19="")</formula>
    </cfRule>
  </conditionalFormatting>
  <conditionalFormatting sqref="AA21">
    <cfRule type="expression" dxfId="24" priority="28" stopIfTrue="1">
      <formula>(AC21="")</formula>
    </cfRule>
  </conditionalFormatting>
  <conditionalFormatting sqref="AB21">
    <cfRule type="expression" dxfId="23" priority="27" stopIfTrue="1">
      <formula>(AC21="")</formula>
    </cfRule>
  </conditionalFormatting>
  <conditionalFormatting sqref="AA18">
    <cfRule type="expression" dxfId="22" priority="26" stopIfTrue="1">
      <formula>(AC18="")</formula>
    </cfRule>
  </conditionalFormatting>
  <conditionalFormatting sqref="AB18">
    <cfRule type="expression" dxfId="21" priority="25" stopIfTrue="1">
      <formula>(AC18="")</formula>
    </cfRule>
  </conditionalFormatting>
  <conditionalFormatting sqref="AG18">
    <cfRule type="expression" dxfId="20" priority="24" stopIfTrue="1">
      <formula>AG18&lt;&gt;""</formula>
    </cfRule>
  </conditionalFormatting>
  <conditionalFormatting sqref="AA7">
    <cfRule type="expression" dxfId="19" priority="458" stopIfTrue="1">
      <formula>SUM(AF9:AF21)&lt;43</formula>
    </cfRule>
    <cfRule type="expression" dxfId="18" priority="459" stopIfTrue="1">
      <formula>SUM(AF9:AF21)&gt;43</formula>
    </cfRule>
  </conditionalFormatting>
  <conditionalFormatting sqref="AA23">
    <cfRule type="expression" dxfId="17" priority="478" stopIfTrue="1">
      <formula>SUM(AF35:AF43)&lt;20</formula>
    </cfRule>
    <cfRule type="expression" dxfId="16" priority="479" stopIfTrue="1">
      <formula>SUM(AF35:AF43)&gt;20</formula>
    </cfRule>
  </conditionalFormatting>
  <conditionalFormatting sqref="AA3">
    <cfRule type="expression" dxfId="15" priority="490" stopIfTrue="1">
      <formula>SUM(AF9:AF43)&lt;63</formula>
    </cfRule>
    <cfRule type="expression" dxfId="14" priority="491" stopIfTrue="1">
      <formula>SUM(AF9:AF43)&gt;63</formula>
    </cfRule>
  </conditionalFormatting>
  <conditionalFormatting sqref="A3">
    <cfRule type="expression" dxfId="13" priority="492" stopIfTrue="1">
      <formula>SUM(F7:F22)&lt;40</formula>
    </cfRule>
    <cfRule type="expression" dxfId="12" priority="493" stopIfTrue="1">
      <formula>SUM(F7:F22)&gt;40</formula>
    </cfRule>
  </conditionalFormatting>
  <conditionalFormatting sqref="A27">
    <cfRule type="expression" dxfId="11" priority="12" stopIfTrue="1">
      <formula>(C27="")</formula>
    </cfRule>
  </conditionalFormatting>
  <conditionalFormatting sqref="B27">
    <cfRule type="expression" dxfId="10" priority="11" stopIfTrue="1">
      <formula>(C27="")</formula>
    </cfRule>
  </conditionalFormatting>
  <conditionalFormatting sqref="A27">
    <cfRule type="expression" dxfId="9" priority="10" stopIfTrue="1">
      <formula>(C27="")</formula>
    </cfRule>
  </conditionalFormatting>
  <conditionalFormatting sqref="B27">
    <cfRule type="expression" dxfId="8" priority="9" stopIfTrue="1">
      <formula>(C27="")</formula>
    </cfRule>
  </conditionalFormatting>
  <conditionalFormatting sqref="A28:A42">
    <cfRule type="expression" dxfId="7" priority="8" stopIfTrue="1">
      <formula>(C28="")</formula>
    </cfRule>
  </conditionalFormatting>
  <conditionalFormatting sqref="B28:B42">
    <cfRule type="expression" dxfId="6" priority="7" stopIfTrue="1">
      <formula>(C28="")</formula>
    </cfRule>
  </conditionalFormatting>
  <conditionalFormatting sqref="A28:A42">
    <cfRule type="expression" dxfId="5" priority="6" stopIfTrue="1">
      <formula>(C28="")</formula>
    </cfRule>
  </conditionalFormatting>
  <conditionalFormatting sqref="B28:B42">
    <cfRule type="expression" dxfId="4" priority="5" stopIfTrue="1">
      <formula>(C28="")</formula>
    </cfRule>
  </conditionalFormatting>
  <conditionalFormatting sqref="I27:I42">
    <cfRule type="expression" dxfId="3" priority="4" stopIfTrue="1">
      <formula>(K27="")</formula>
    </cfRule>
  </conditionalFormatting>
  <conditionalFormatting sqref="J27:J42">
    <cfRule type="expression" dxfId="2" priority="3" stopIfTrue="1">
      <formula>(K27="")</formula>
    </cfRule>
  </conditionalFormatting>
  <conditionalFormatting sqref="I27:I42">
    <cfRule type="expression" dxfId="1" priority="2" stopIfTrue="1">
      <formula>(K27="")</formula>
    </cfRule>
  </conditionalFormatting>
  <conditionalFormatting sqref="J27:J42">
    <cfRule type="expression" dxfId="0" priority="1" stopIfTrue="1">
      <formula>(K27="")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6640625" style="22" customWidth="1"/>
    <col min="3" max="3" width="12" style="22" customWidth="1"/>
    <col min="4" max="4" width="19.5" style="22" customWidth="1"/>
    <col min="5" max="5" width="32.6640625" style="23" customWidth="1"/>
    <col min="6" max="6" width="9.5" style="87"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79" t="s">
        <v>2</v>
      </c>
      <c r="B1" s="179"/>
      <c r="C1" s="179"/>
      <c r="D1" s="179"/>
      <c r="E1" s="179"/>
      <c r="F1" s="179"/>
      <c r="G1" s="5"/>
      <c r="H1" s="5"/>
    </row>
    <row r="2" spans="1:8" s="8" customFormat="1" ht="16" customHeight="1" x14ac:dyDescent="0.2">
      <c r="A2" s="180" t="s">
        <v>3</v>
      </c>
      <c r="B2" s="180"/>
      <c r="C2" s="180"/>
      <c r="D2" s="180"/>
      <c r="E2" s="180"/>
      <c r="F2" s="180"/>
      <c r="G2" s="7"/>
      <c r="H2" s="7"/>
    </row>
    <row r="3" spans="1:8" s="8" customFormat="1" ht="14.75" customHeight="1" x14ac:dyDescent="0.2">
      <c r="A3" s="180" t="s">
        <v>72</v>
      </c>
      <c r="B3" s="180"/>
      <c r="C3" s="180"/>
      <c r="D3" s="180"/>
      <c r="E3" s="180"/>
      <c r="F3" s="180"/>
      <c r="G3" s="7"/>
      <c r="H3" s="7"/>
    </row>
    <row r="4" spans="1:8" s="8" customFormat="1" ht="16" x14ac:dyDescent="0.2">
      <c r="A4" s="9"/>
      <c r="B4" s="9"/>
      <c r="C4" s="9"/>
      <c r="D4" s="9"/>
      <c r="E4" s="10"/>
      <c r="F4" s="116"/>
      <c r="G4" s="7"/>
      <c r="H4" s="7"/>
    </row>
    <row r="5" spans="1:8" s="8" customFormat="1" ht="30.75" customHeight="1" x14ac:dyDescent="0.2">
      <c r="A5" s="9"/>
      <c r="B5" s="9"/>
      <c r="C5" s="9"/>
      <c r="D5" s="9"/>
      <c r="E5" s="10"/>
      <c r="F5" s="116"/>
      <c r="G5" s="7"/>
      <c r="H5" s="7"/>
    </row>
    <row r="6" spans="1:8" s="8" customFormat="1" ht="18" x14ac:dyDescent="0.2">
      <c r="A6" s="11" t="s">
        <v>4</v>
      </c>
      <c r="B6" s="12"/>
      <c r="C6" s="12"/>
      <c r="D6" s="12"/>
      <c r="E6" s="13" t="s">
        <v>5</v>
      </c>
      <c r="F6" s="116"/>
      <c r="G6" s="7"/>
      <c r="H6" s="7"/>
    </row>
    <row r="7" spans="1:8" s="8" customFormat="1" ht="18" x14ac:dyDescent="0.2">
      <c r="A7" s="9"/>
      <c r="B7" s="181" t="str">
        <f>'BIMB-PMPV'!$B$1:$Q$1</f>
        <v>LNAME, FNAME</v>
      </c>
      <c r="C7" s="181"/>
      <c r="D7" s="181"/>
      <c r="E7" s="182"/>
      <c r="F7" s="183"/>
      <c r="G7" s="7"/>
      <c r="H7" s="7"/>
    </row>
    <row r="8" spans="1:8" s="8" customFormat="1" ht="10.5" customHeight="1" x14ac:dyDescent="0.2">
      <c r="A8" s="24"/>
      <c r="B8" s="24"/>
      <c r="C8" s="24"/>
      <c r="D8" s="24"/>
      <c r="E8" s="25"/>
      <c r="F8" s="116"/>
      <c r="G8" s="7"/>
      <c r="H8" s="7"/>
    </row>
    <row r="9" spans="1:8" s="8" customFormat="1" ht="18" x14ac:dyDescent="0.2">
      <c r="A9" s="26" t="s">
        <v>6</v>
      </c>
      <c r="B9" s="27"/>
      <c r="C9" s="27"/>
      <c r="D9" s="27"/>
      <c r="E9" s="28" t="s">
        <v>7</v>
      </c>
      <c r="F9" s="116"/>
      <c r="G9" s="7"/>
      <c r="H9" s="7"/>
    </row>
    <row r="10" spans="1:8" s="8" customFormat="1" ht="18.5" customHeight="1" x14ac:dyDescent="0.2">
      <c r="A10" s="24"/>
      <c r="B10" s="184">
        <f>'BIMB-PMPV'!$S$1</f>
        <v>99999999</v>
      </c>
      <c r="C10" s="184"/>
      <c r="D10" s="184"/>
      <c r="E10" s="100">
        <f>'BIMB-PMPV'!$Q$15</f>
        <v>0</v>
      </c>
      <c r="F10" s="116"/>
      <c r="G10" s="7"/>
      <c r="H10" s="7"/>
    </row>
    <row r="11" spans="1:8" s="8" customFormat="1" ht="18" x14ac:dyDescent="0.2">
      <c r="A11" s="11"/>
      <c r="B11" s="12"/>
      <c r="C11" s="12"/>
      <c r="D11" s="12"/>
      <c r="E11" s="15"/>
      <c r="F11" s="116"/>
      <c r="G11" s="7"/>
      <c r="H11" s="7"/>
    </row>
    <row r="12" spans="1:8" s="8" customFormat="1" ht="18" x14ac:dyDescent="0.2">
      <c r="A12" s="13" t="s">
        <v>8</v>
      </c>
      <c r="B12" s="10"/>
      <c r="C12" s="10"/>
      <c r="D12" s="10"/>
      <c r="E12" s="16" t="s">
        <v>9</v>
      </c>
      <c r="F12" s="119"/>
      <c r="G12" s="7"/>
      <c r="H12" s="7"/>
    </row>
    <row r="13" spans="1:8" s="8" customFormat="1" ht="18" x14ac:dyDescent="0.2">
      <c r="A13" s="79"/>
      <c r="B13" s="185"/>
      <c r="C13" s="185"/>
      <c r="D13" s="185"/>
      <c r="E13" s="186" t="str">
        <f>'BIMB-PMPV'!$Z$1</f>
        <v>BIMB-PMPV</v>
      </c>
      <c r="F13" s="186"/>
      <c r="G13" s="187"/>
      <c r="H13" s="7"/>
    </row>
    <row r="14" spans="1:8" s="8" customFormat="1" ht="10.5" customHeight="1" x14ac:dyDescent="0.2">
      <c r="A14" s="9"/>
      <c r="B14" s="188"/>
      <c r="C14" s="188"/>
      <c r="D14" s="31"/>
      <c r="E14" s="10"/>
      <c r="F14" s="116"/>
      <c r="G14" s="7"/>
      <c r="H14" s="7"/>
    </row>
    <row r="15" spans="1:8" s="8" customFormat="1" ht="18" x14ac:dyDescent="0.2">
      <c r="A15" s="11" t="s">
        <v>10</v>
      </c>
      <c r="B15" s="12"/>
      <c r="C15" s="12"/>
      <c r="D15" s="12"/>
      <c r="E15" s="13" t="s">
        <v>11</v>
      </c>
      <c r="F15" s="116"/>
      <c r="G15" s="7"/>
      <c r="H15" s="7"/>
    </row>
    <row r="16" spans="1:8" s="8" customFormat="1" ht="18" x14ac:dyDescent="0.2">
      <c r="A16" s="9"/>
      <c r="B16" s="181" t="str">
        <f>'BIMB-PMPV'!$AG$1</f>
        <v>ADVISOR</v>
      </c>
      <c r="C16" s="181"/>
      <c r="D16" s="14"/>
      <c r="E16" s="101" t="str">
        <f>'BIMB-PMPV'!$Q$18</f>
        <v>N/A</v>
      </c>
      <c r="F16" s="116"/>
      <c r="G16" s="7"/>
      <c r="H16" s="7"/>
    </row>
    <row r="17" spans="1:8" s="8" customFormat="1" ht="10.5" customHeight="1" x14ac:dyDescent="0.2">
      <c r="A17" s="9"/>
      <c r="B17" s="9"/>
      <c r="C17" s="9"/>
      <c r="D17" s="9"/>
      <c r="E17" s="10"/>
      <c r="F17" s="116"/>
      <c r="G17" s="7"/>
      <c r="H17" s="7"/>
    </row>
    <row r="18" spans="1:8" s="8" customFormat="1" ht="18" x14ac:dyDescent="0.2">
      <c r="A18" s="11"/>
      <c r="B18" s="189" t="s">
        <v>12</v>
      </c>
      <c r="C18" s="189"/>
      <c r="D18" s="189"/>
      <c r="E18" s="13" t="s">
        <v>75</v>
      </c>
      <c r="F18" s="116"/>
      <c r="G18" s="7"/>
      <c r="H18" s="7"/>
    </row>
    <row r="19" spans="1:8" s="8" customFormat="1" ht="16" customHeight="1" x14ac:dyDescent="0.2">
      <c r="A19" s="9"/>
      <c r="B19" s="189"/>
      <c r="C19" s="189"/>
      <c r="D19" s="189"/>
      <c r="E19" s="101" t="str">
        <f>'BIMB-PMPV'!$Q$22</f>
        <v>N/A</v>
      </c>
      <c r="F19" s="116"/>
      <c r="G19" s="7"/>
      <c r="H19" s="7"/>
    </row>
    <row r="20" spans="1:8" s="8" customFormat="1" ht="21.25" customHeight="1" x14ac:dyDescent="0.2">
      <c r="A20" s="11" t="s">
        <v>51</v>
      </c>
      <c r="B20" s="12"/>
      <c r="C20" s="102">
        <f>'BIMB-PMPV'!$Q$17</f>
        <v>0</v>
      </c>
      <c r="D20" s="81"/>
      <c r="E20" s="10" t="s">
        <v>73</v>
      </c>
      <c r="F20" s="120">
        <f>'BIMB-PMPV'!$Q$19</f>
        <v>0</v>
      </c>
      <c r="G20" s="7"/>
      <c r="H20" s="7"/>
    </row>
    <row r="21" spans="1:8" s="8" customFormat="1" ht="18" x14ac:dyDescent="0.2">
      <c r="A21" s="11" t="s">
        <v>13</v>
      </c>
      <c r="B21" s="12"/>
      <c r="C21" s="178"/>
      <c r="D21" s="178"/>
      <c r="E21" s="10" t="s">
        <v>74</v>
      </c>
      <c r="F21" s="120">
        <f>'BIMB-PMPV'!$Q$21</f>
        <v>0</v>
      </c>
      <c r="G21" s="7"/>
      <c r="H21" s="7"/>
    </row>
    <row r="22" spans="1:8" s="8" customFormat="1" ht="5.25" customHeight="1" x14ac:dyDescent="0.2">
      <c r="A22" s="9"/>
      <c r="B22" s="9"/>
      <c r="C22" s="9"/>
      <c r="D22" s="9"/>
      <c r="E22" s="10"/>
      <c r="F22" s="116"/>
      <c r="G22" s="7"/>
      <c r="H22" s="7"/>
    </row>
    <row r="23" spans="1:8" s="8" customFormat="1" ht="18" x14ac:dyDescent="0.2">
      <c r="A23" s="11" t="s">
        <v>14</v>
      </c>
      <c r="B23" s="9"/>
      <c r="C23" s="9"/>
      <c r="D23" s="29"/>
      <c r="E23" s="10"/>
      <c r="F23" s="116"/>
      <c r="G23" s="7"/>
      <c r="H23" s="7"/>
    </row>
    <row r="24" spans="1:8" s="8" customFormat="1" ht="3.25" customHeight="1" x14ac:dyDescent="0.2">
      <c r="A24" s="12"/>
      <c r="B24" s="9"/>
      <c r="C24" s="9"/>
      <c r="D24" s="9"/>
      <c r="E24" s="10"/>
      <c r="F24" s="116"/>
      <c r="G24" s="7"/>
      <c r="H24" s="7"/>
    </row>
    <row r="25" spans="1:8" s="8" customFormat="1" ht="48.75" customHeight="1" x14ac:dyDescent="0.2">
      <c r="A25" s="17"/>
      <c r="B25" s="172"/>
      <c r="C25" s="173"/>
      <c r="D25" s="173"/>
      <c r="E25" s="173"/>
      <c r="F25" s="173"/>
      <c r="G25" s="7"/>
      <c r="H25" s="7"/>
    </row>
    <row r="26" spans="1:8" s="8" customFormat="1" ht="3.25" customHeight="1" x14ac:dyDescent="0.2">
      <c r="A26" s="9"/>
      <c r="B26" s="9"/>
      <c r="C26" s="9"/>
      <c r="D26" s="9"/>
      <c r="E26" s="10"/>
      <c r="F26" s="116"/>
      <c r="G26" s="7"/>
      <c r="H26" s="7"/>
    </row>
    <row r="27" spans="1:8" s="8" customFormat="1" ht="23.75" customHeight="1" x14ac:dyDescent="0.2">
      <c r="A27" s="11" t="s">
        <v>15</v>
      </c>
      <c r="B27" s="9"/>
      <c r="C27" s="9"/>
      <c r="D27" s="82"/>
      <c r="E27" s="10" t="s">
        <v>76</v>
      </c>
      <c r="F27" s="116"/>
      <c r="G27" s="7"/>
      <c r="H27" s="7"/>
    </row>
    <row r="28" spans="1:8" s="8" customFormat="1" ht="21.25" hidden="1" customHeight="1" x14ac:dyDescent="0.2">
      <c r="A28" s="9"/>
      <c r="B28" s="174"/>
      <c r="C28" s="174"/>
      <c r="D28" s="30"/>
      <c r="E28" s="10"/>
      <c r="F28" s="116"/>
      <c r="G28" s="7"/>
      <c r="H28" s="7"/>
    </row>
    <row r="29" spans="1:8" s="8" customFormat="1" ht="19.5" customHeight="1" x14ac:dyDescent="0.2">
      <c r="A29" s="83"/>
      <c r="B29" s="175"/>
      <c r="C29" s="175"/>
      <c r="D29" s="175"/>
      <c r="E29" s="176"/>
      <c r="F29" s="176"/>
      <c r="G29" s="7"/>
      <c r="H29" s="7"/>
    </row>
    <row r="30" spans="1:8" s="8" customFormat="1" ht="7" customHeight="1" x14ac:dyDescent="0.2">
      <c r="A30" s="11"/>
      <c r="B30" s="9"/>
      <c r="C30" s="9"/>
      <c r="D30" s="84"/>
      <c r="E30" s="10"/>
      <c r="F30" s="116"/>
      <c r="G30" s="7"/>
      <c r="H30" s="7"/>
    </row>
    <row r="31" spans="1:8" s="8" customFormat="1" ht="19.5" customHeight="1" x14ac:dyDescent="0.2">
      <c r="A31" s="11" t="s">
        <v>16</v>
      </c>
      <c r="B31" s="9"/>
      <c r="C31" s="9"/>
      <c r="D31" s="18"/>
      <c r="E31" s="80"/>
      <c r="F31" s="116"/>
      <c r="G31" s="7"/>
      <c r="H31" s="7"/>
    </row>
    <row r="32" spans="1:8" s="8" customFormat="1" ht="16" customHeight="1" x14ac:dyDescent="0.2">
      <c r="A32" s="9"/>
      <c r="B32" s="85"/>
      <c r="C32" s="11"/>
      <c r="D32" s="11"/>
      <c r="E32" s="10" t="s">
        <v>52</v>
      </c>
      <c r="F32" s="116"/>
      <c r="G32" s="7"/>
      <c r="H32" s="7"/>
    </row>
    <row r="33" spans="1:9" s="8" customFormat="1" ht="7" customHeight="1" x14ac:dyDescent="0.2">
      <c r="A33" s="9"/>
      <c r="B33" s="11"/>
      <c r="C33" s="11"/>
      <c r="D33" s="11"/>
      <c r="E33" s="10"/>
      <c r="F33" s="116"/>
      <c r="G33" s="7"/>
      <c r="H33" s="7"/>
    </row>
    <row r="34" spans="1:9" s="8" customFormat="1" ht="16.5" customHeight="1" x14ac:dyDescent="0.2">
      <c r="A34" s="9"/>
      <c r="B34" s="9"/>
      <c r="C34" s="9"/>
      <c r="D34" s="9"/>
      <c r="E34" s="10"/>
      <c r="F34" s="116"/>
      <c r="G34" s="7"/>
      <c r="H34" s="7"/>
    </row>
    <row r="35" spans="1:9" s="8" customFormat="1" ht="16" x14ac:dyDescent="0.2">
      <c r="A35" s="9"/>
      <c r="B35" s="9"/>
      <c r="C35" s="9"/>
      <c r="D35" s="9"/>
      <c r="E35" s="10"/>
      <c r="F35" s="116"/>
      <c r="G35" s="7"/>
      <c r="H35" s="7"/>
    </row>
    <row r="36" spans="1:9" s="8" customFormat="1" ht="16" x14ac:dyDescent="0.2">
      <c r="A36" s="9"/>
      <c r="B36" s="9"/>
      <c r="C36" s="9"/>
      <c r="D36" s="9"/>
      <c r="E36" s="10"/>
      <c r="F36" s="116"/>
      <c r="G36" s="7"/>
      <c r="H36" s="7"/>
    </row>
    <row r="37" spans="1:9" ht="19.5" customHeight="1" x14ac:dyDescent="0.2">
      <c r="A37" s="9"/>
      <c r="B37" s="9"/>
      <c r="C37" s="9"/>
      <c r="D37" s="9"/>
      <c r="E37" s="20"/>
      <c r="F37" s="86"/>
      <c r="G37" s="21"/>
      <c r="H37" s="21"/>
    </row>
    <row r="38" spans="1:9" ht="18" x14ac:dyDescent="0.2">
      <c r="A38" s="11" t="s">
        <v>53</v>
      </c>
      <c r="B38" s="19"/>
      <c r="C38" s="19"/>
      <c r="D38" s="19"/>
      <c r="E38" s="86"/>
      <c r="F38" s="86"/>
      <c r="G38" s="21"/>
      <c r="H38" s="21"/>
    </row>
    <row r="39" spans="1:9" ht="16" x14ac:dyDescent="0.2">
      <c r="A39" s="20"/>
      <c r="B39" s="177" t="s">
        <v>77</v>
      </c>
      <c r="C39" s="177"/>
      <c r="D39" s="177"/>
      <c r="E39" s="177"/>
      <c r="F39" s="177"/>
      <c r="G39" s="177"/>
      <c r="H39" s="177"/>
      <c r="I39" s="177"/>
    </row>
    <row r="40" spans="1:9" x14ac:dyDescent="0.15">
      <c r="A40" s="19"/>
      <c r="B40" s="19"/>
      <c r="C40" s="19"/>
      <c r="D40" s="19"/>
      <c r="E40" s="20"/>
      <c r="F40" s="86"/>
      <c r="G40" s="21"/>
      <c r="H40" s="21"/>
    </row>
    <row r="41" spans="1:9" ht="3.75" customHeight="1" x14ac:dyDescent="0.15">
      <c r="A41" s="19"/>
      <c r="B41" s="19"/>
      <c r="C41" s="19"/>
      <c r="D41" s="19"/>
      <c r="E41" s="86"/>
      <c r="F41" s="86"/>
      <c r="G41" s="21"/>
      <c r="H41" s="21"/>
    </row>
    <row r="42" spans="1:9" ht="14.75" customHeight="1" x14ac:dyDescent="0.2">
      <c r="A42" s="19"/>
      <c r="B42" s="171" t="s">
        <v>60</v>
      </c>
      <c r="C42" s="171"/>
      <c r="D42" s="171"/>
      <c r="E42" s="171"/>
      <c r="F42" s="171"/>
      <c r="G42" s="171"/>
      <c r="H42" s="171"/>
      <c r="I42" s="171"/>
    </row>
    <row r="43" spans="1:9" x14ac:dyDescent="0.15">
      <c r="C43" s="86"/>
      <c r="D43" s="86"/>
    </row>
    <row r="44" spans="1:9" x14ac:dyDescent="0.15">
      <c r="E44" s="86"/>
      <c r="F44" s="86"/>
    </row>
    <row r="45" spans="1:9" ht="13.75" customHeight="1" x14ac:dyDescent="0.2">
      <c r="B45" s="171" t="s">
        <v>61</v>
      </c>
      <c r="C45" s="171"/>
      <c r="D45" s="171"/>
      <c r="E45" s="171"/>
      <c r="F45" s="171"/>
      <c r="G45" s="171"/>
      <c r="H45" s="171"/>
      <c r="I45" s="171"/>
    </row>
    <row r="46" spans="1:9" x14ac:dyDescent="0.15">
      <c r="C46" s="87"/>
      <c r="D46" s="87"/>
    </row>
  </sheetData>
  <sheetProtection algorithmName="SHA-512" hashValue="Hk5tExCHkAmCSendJDSaB4PvjXqPLxgqQcfwF1bHNz+OV6cdLgeLCm9QJNNu3gTI5fBENhwVrWmWQH+C4t7w5w==" saltValue="EYjDo5djMHiwQ4lfBz9zz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BIMB-PMPV</vt:lpstr>
      <vt:lpstr>GRAD CHECK</vt:lpstr>
      <vt:lpstr>ADVISOR'S NOTES</vt:lpstr>
      <vt:lpstr>'BIMB-PMPV'!Print_Area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2021-03-23T18:27:25Z</cp:lastPrinted>
  <dcterms:created xsi:type="dcterms:W3CDTF">2011-07-12T20:37:04Z</dcterms:created>
  <dcterms:modified xsi:type="dcterms:W3CDTF">2022-06-16T20:51:32Z</dcterms:modified>
</cp:coreProperties>
</file>