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lawray\Desktop\melissA\Revised - Web Team\"/>
    </mc:Choice>
  </mc:AlternateContent>
  <xr:revisionPtr revIDLastSave="0" documentId="13_ncr:1_{277E35A6-1CDB-4B40-BD41-5D317B0ADC34}" xr6:coauthVersionLast="44" xr6:coauthVersionMax="44" xr10:uidLastSave="{00000000-0000-0000-0000-000000000000}"/>
  <bookViews>
    <workbookView xWindow="-110" yWindow="-110" windowWidth="19420" windowHeight="10420" xr2:uid="{00000000-000D-0000-FFFF-FFFF00000000}"/>
  </bookViews>
  <sheets>
    <sheet name="AGBU-NRES" sheetId="3" r:id="rId1"/>
  </sheets>
  <definedNames>
    <definedName name="_xlnm.Print_Area" localSheetId="0">'AGBU-NRES'!$A$1:$AI$44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3" i="3" l="1"/>
  <c r="Q22" i="3"/>
  <c r="F21" i="3" l="1"/>
  <c r="E21" i="3"/>
  <c r="AF30" i="3" l="1"/>
  <c r="AE30" i="3"/>
  <c r="AD30" i="3"/>
  <c r="V12" i="3" l="1"/>
  <c r="U12" i="3"/>
  <c r="T12" i="3"/>
  <c r="AD40" i="3" l="1"/>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43" i="3"/>
  <c r="AE43" i="3"/>
  <c r="AD43" i="3"/>
  <c r="AF42" i="3"/>
  <c r="AE42" i="3"/>
  <c r="AD42" i="3"/>
  <c r="AF41" i="3"/>
  <c r="AE41" i="3"/>
  <c r="AD41" i="3"/>
  <c r="AF40" i="3"/>
  <c r="AE40" i="3"/>
  <c r="AF29" i="3"/>
  <c r="AE29" i="3"/>
  <c r="AD29" i="3"/>
  <c r="AF28" i="3"/>
  <c r="AE28" i="3"/>
  <c r="AD28" i="3"/>
  <c r="AF24" i="3"/>
  <c r="AE24" i="3"/>
  <c r="AD24" i="3"/>
  <c r="AF23" i="3"/>
  <c r="AE23" i="3"/>
  <c r="AD23" i="3"/>
  <c r="AF20" i="3" l="1"/>
  <c r="AE20" i="3"/>
  <c r="AD20" i="3"/>
  <c r="AF10" i="3" l="1"/>
  <c r="AE10" i="3"/>
  <c r="AD10" i="3"/>
  <c r="G18" i="3"/>
  <c r="F18" i="3"/>
  <c r="E18" i="3"/>
  <c r="T13" i="3" l="1"/>
  <c r="U13" i="3"/>
  <c r="V13" i="3"/>
  <c r="T14" i="3"/>
  <c r="U14" i="3"/>
  <c r="V14" i="3"/>
  <c r="T15" i="3"/>
  <c r="U15" i="3"/>
  <c r="V15" i="3"/>
  <c r="T16" i="3"/>
  <c r="U16" i="3"/>
  <c r="V16" i="3"/>
  <c r="T17" i="3"/>
  <c r="U17" i="3"/>
  <c r="V17" i="3"/>
  <c r="T18" i="3"/>
  <c r="U18" i="3"/>
  <c r="V18" i="3"/>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24" i="3"/>
  <c r="F24" i="3"/>
  <c r="E24" i="3"/>
  <c r="G23" i="3"/>
  <c r="F23" i="3"/>
  <c r="E23" i="3"/>
  <c r="G22" i="3"/>
  <c r="F22" i="3"/>
  <c r="E22" i="3"/>
  <c r="G21" i="3"/>
  <c r="G20" i="3"/>
  <c r="F20" i="3"/>
  <c r="E20" i="3"/>
  <c r="V19" i="3"/>
  <c r="U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Q26" i="3" l="1"/>
  <c r="Q27" i="3" s="1"/>
  <c r="Q25" i="3"/>
  <c r="Q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BCOM 3113 or 3443, or ENGL 3323 - if ENGL is substitued for 1213, hours in this block are reduced by 3</t>
        </r>
      </text>
    </comment>
    <comment ref="AC8" authorId="1" shapeId="0" xr:uid="{00000000-0006-0000-0000-000004000000}">
      <text>
        <r>
          <rPr>
            <sz val="9"/>
            <color indexed="81"/>
            <rFont val="Tahoma"/>
            <family val="2"/>
          </rPr>
          <t xml:space="preserve">or 2103
</t>
        </r>
        <r>
          <rPr>
            <b/>
            <sz val="9"/>
            <color indexed="81"/>
            <rFont val="Tahoma"/>
            <family val="2"/>
          </rPr>
          <t>*ACCT 2003 MUST BE TAKEN WITH ACCT 3004</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 xml:space="preserve">or SPCH 2713 or 3733 </t>
        </r>
      </text>
    </comment>
    <comment ref="AC9" authorId="1" shapeId="0" xr:uid="{00000000-0006-0000-0000-000007000000}">
      <text>
        <r>
          <rPr>
            <sz val="9"/>
            <color indexed="81"/>
            <rFont val="Tahoma"/>
            <family val="2"/>
          </rPr>
          <t xml:space="preserve">or 2203
</t>
        </r>
        <r>
          <rPr>
            <b/>
            <sz val="9"/>
            <color indexed="81"/>
            <rFont val="Tahoma"/>
            <family val="2"/>
          </rPr>
          <t>*ACCT 2003 MUST BE TAKEN WITH ACCT 3004</t>
        </r>
      </text>
    </comment>
    <comment ref="S10" authorId="3" shapeId="0" xr:uid="{00000000-0006-0000-0000-000008000000}">
      <text>
        <r>
          <rPr>
            <sz val="9"/>
            <color indexed="81"/>
            <rFont val="Tahoma"/>
            <family val="2"/>
          </rPr>
          <t xml:space="preserve">1. PLNT 1213, HORT 1013, NREM 1113
2. SOIL 1113 or 2124
3. ANSI 1124, FDSC 1133, ENTO 2993 or 3003
4. NREM 1014, 2013, or 3013, ENVR 1113, 
    BIOC 2344 or 3713, LA 1013 </t>
        </r>
      </text>
    </comment>
    <comment ref="C11" authorId="0" shapeId="0" xr:uid="{00000000-0006-0000-0000-000009000000}">
      <text>
        <r>
          <rPr>
            <sz val="9"/>
            <color indexed="81"/>
            <rFont val="Tahoma"/>
            <family val="2"/>
          </rPr>
          <t>or 2123 or 2144</t>
        </r>
      </text>
    </comment>
    <comment ref="S11" authorId="3" shapeId="0" xr:uid="{00000000-0006-0000-0000-00000A000000}">
      <text>
        <r>
          <rPr>
            <sz val="9"/>
            <color indexed="81"/>
            <rFont val="Tahoma"/>
            <family val="2"/>
          </rPr>
          <t>1. PLNT 1213, HORT 1013, NREM 1113
2. SOIL 1113 or 2124
3. ANSI 1124, FDSC 1133, ENTO 2993 or 3003
4. NREM 1014, 2013, or 3013, ENVR 1113, 
    BIOC 2344 or 3713, LA 1013</t>
        </r>
      </text>
    </comment>
    <comment ref="C12" authorId="3" shapeId="0" xr:uid="{00000000-0006-0000-0000-00000B000000}">
      <text>
        <r>
          <rPr>
            <sz val="9"/>
            <color indexed="81"/>
            <rFont val="Tahoma"/>
            <family val="2"/>
          </rPr>
          <t>or any equivalent STAT course designated A</t>
        </r>
      </text>
    </comment>
    <comment ref="C16" authorId="2" shapeId="0" xr:uid="{00000000-0006-0000-0000-00000C000000}">
      <text>
        <r>
          <rPr>
            <sz val="9"/>
            <color indexed="81"/>
            <rFont val="Tahoma"/>
            <family val="2"/>
          </rPr>
          <t>or 1215 or 1014</t>
        </r>
      </text>
    </comment>
    <comment ref="C18" authorId="3" shapeId="0" xr:uid="{00000000-0006-0000-0000-00000D000000}">
      <text>
        <r>
          <rPr>
            <sz val="9"/>
            <color indexed="81"/>
            <rFont val="Tahoma"/>
            <family val="2"/>
          </rPr>
          <t>course designated A, H, N, or S</t>
        </r>
      </text>
    </comment>
    <comment ref="C19" authorId="3" shapeId="0" xr:uid="{00000000-0006-0000-0000-00000E000000}">
      <text>
        <r>
          <rPr>
            <sz val="9"/>
            <color indexed="81"/>
            <rFont val="Tahoma"/>
            <family val="2"/>
          </rPr>
          <t>course designated A, H, N, or S</t>
        </r>
      </text>
    </comment>
    <comment ref="AC20" authorId="1" shapeId="0" xr:uid="{00000000-0006-0000-0000-00000F000000}">
      <text>
        <r>
          <rPr>
            <sz val="9"/>
            <color indexed="81"/>
            <rFont val="Tahoma"/>
            <family val="2"/>
          </rPr>
          <t>or 3023</t>
        </r>
      </text>
    </comment>
  </commentList>
</comments>
</file>

<file path=xl/sharedStrings.xml><?xml version="1.0" encoding="utf-8"?>
<sst xmlns="http://schemas.openxmlformats.org/spreadsheetml/2006/main" count="92" uniqueCount="56">
  <si>
    <t>ID:</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</si>
  <si>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</si>
  <si>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</si>
  <si>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</si>
  <si>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</si>
  <si>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</si>
  <si>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</si>
  <si>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</si>
  <si>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</si>
  <si>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</si>
  <si>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</si>
  <si>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</si>
  <si>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</si>
  <si>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</si>
  <si>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</si>
  <si>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</si>
  <si>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</si>
  <si>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</si>
  <si>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</si>
  <si>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</si>
  <si>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</si>
  <si>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</si>
  <si>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</si>
  <si>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</si>
  <si>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</si>
  <si>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</si>
  <si>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</si>
  <si>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</si>
  <si>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</si>
  <si>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</si>
  <si>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</si>
  <si>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</si>
  <si>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</si>
  <si>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</si>
  <si>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</si>
  <si>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</si>
  <si>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PLNT</t>
  </si>
  <si>
    <t>(N)</t>
  </si>
  <si>
    <t>GENED</t>
  </si>
  <si>
    <t>GEOG</t>
  </si>
  <si>
    <t>EARNED U/D HOURS (40)</t>
  </si>
  <si>
    <t>GPA U/D HOURS</t>
  </si>
  <si>
    <t>LNAME, FNAME</t>
  </si>
  <si>
    <t>ADVISOR</t>
  </si>
  <si>
    <t>2020-21</t>
  </si>
  <si>
    <t>General Education Requirements:  40 Hours</t>
  </si>
  <si>
    <t>College/Dept. Requirements:  13 Hours</t>
  </si>
  <si>
    <t>Major Requirements:  56 Hours</t>
  </si>
  <si>
    <t>Core Courses:  44 Hours</t>
  </si>
  <si>
    <t>AGEC, ECON, MKTG 3213 or MGMT 3013:</t>
  </si>
  <si>
    <t>AGBU-NRES</t>
  </si>
  <si>
    <t>Ag</t>
  </si>
  <si>
    <t xml:space="preserve">Related Courses:  12 Hours </t>
  </si>
  <si>
    <t>Elective Hours:  11 Hours</t>
  </si>
  <si>
    <t>AGEC 4000-level, excluding 4990:  6 Hours</t>
  </si>
  <si>
    <t>3 Hours Upper-Division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</si>
</sst>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0"/>
      <name val="Arial"/>
      <family val="2"/>
    </font>
    <font>
      <b/>
      <sz val="10"/>
      <name val="Arial"/>
      <family val="2"/>
    </font>
    <font>
      <sz val="10"/>
      <name val="Arial"/>
      <family val="2"/>
    </font>
    <font>
      <b/>
      <sz val="14"/>
      <name val="Arial"/>
      <family val="2"/>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sz val="16"/>
      <name val="Arial"/>
      <family val="2"/>
    </font>
    <font>
      <b/>
      <sz val="9"/>
      <color indexed="81"/>
      <name val="Tahoma"/>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4" fillId="0" borderId="0"/>
  </cellStyleXfs>
  <cellXfs count="126">
    <xf numFmtId="0" fontId="0" fillId="0" borderId="0" xfId="0"/>
    <xf numFmtId="0" fontId="2" fillId="0" borderId="0" xfId="2" applyFont="1" applyBorder="1" applyAlignment="1" applyProtection="1">
      <alignment horizontal="right"/>
      <protection hidden="1"/>
    </xf>
    <xf numFmtId="0" fontId="6"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4" fillId="0" borderId="0" xfId="2" applyBorder="1" applyAlignment="1" applyProtection="1">
      <alignment horizontal="right"/>
      <protection hidden="1"/>
    </xf>
    <xf numFmtId="0" fontId="8" fillId="0" borderId="0" xfId="2" applyFont="1" applyBorder="1" applyAlignment="1" applyProtection="1">
      <protection locked="0"/>
    </xf>
    <xf numFmtId="0" fontId="4" fillId="0" borderId="0" xfId="2" applyAlignment="1" applyProtection="1">
      <protection locked="0"/>
    </xf>
    <xf numFmtId="0" fontId="5" fillId="0" borderId="0" xfId="2" applyFont="1" applyBorder="1" applyAlignment="1" applyProtection="1">
      <protection hidden="1"/>
    </xf>
    <xf numFmtId="0" fontId="5" fillId="0" borderId="0" xfId="2" applyFont="1" applyBorder="1" applyAlignment="1" applyProtection="1">
      <protection locked="0"/>
    </xf>
    <xf numFmtId="0" fontId="7" fillId="0" borderId="0" xfId="2" applyFont="1" applyBorder="1" applyAlignment="1" applyProtection="1">
      <protection locked="0"/>
    </xf>
    <xf numFmtId="0" fontId="4" fillId="0" borderId="0" xfId="2"/>
    <xf numFmtId="0" fontId="1" fillId="0" borderId="0" xfId="2" applyFont="1" applyAlignment="1" applyProtection="1">
      <protection hidden="1"/>
    </xf>
    <xf numFmtId="0" fontId="4" fillId="0" borderId="0" xfId="2" applyAlignment="1"/>
    <xf numFmtId="0" fontId="4" fillId="0" borderId="0" xfId="2" applyBorder="1" applyProtection="1">
      <protection hidden="1"/>
    </xf>
    <xf numFmtId="0" fontId="4" fillId="0" borderId="0" xfId="2" applyFill="1" applyBorder="1" applyAlignment="1" applyProtection="1">
      <protection hidden="1"/>
    </xf>
    <xf numFmtId="0" fontId="4" fillId="0" borderId="0" xfId="2" applyBorder="1" applyAlignment="1" applyProtection="1">
      <alignment horizontal="left"/>
      <protection hidden="1"/>
    </xf>
    <xf numFmtId="0" fontId="2" fillId="0" borderId="0" xfId="2" applyFont="1" applyAlignment="1" applyProtection="1">
      <protection hidden="1"/>
    </xf>
    <xf numFmtId="0" fontId="4" fillId="0" borderId="0" xfId="2" applyProtection="1">
      <protection hidden="1"/>
    </xf>
    <xf numFmtId="0" fontId="9" fillId="0" borderId="0" xfId="2" applyFont="1" applyBorder="1" applyProtection="1">
      <protection hidden="1"/>
    </xf>
    <xf numFmtId="0" fontId="9" fillId="0" borderId="0" xfId="2" applyFont="1" applyProtection="1">
      <protection hidden="1"/>
    </xf>
    <xf numFmtId="0" fontId="10" fillId="0" borderId="0" xfId="2" applyFont="1" applyProtection="1">
      <protection hidden="1"/>
    </xf>
    <xf numFmtId="0" fontId="4"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4" fillId="0" borderId="0" xfId="2" applyBorder="1" applyProtection="1">
      <protection locked="0"/>
    </xf>
    <xf numFmtId="0" fontId="4" fillId="0" borderId="0" xfId="2" applyFill="1" applyBorder="1" applyAlignment="1" applyProtection="1">
      <protection locked="0"/>
    </xf>
    <xf numFmtId="0" fontId="4"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4" fillId="0" borderId="0" xfId="2" applyFill="1" applyProtection="1">
      <protection hidden="1"/>
    </xf>
    <xf numFmtId="0" fontId="11" fillId="0" borderId="0" xfId="2" applyFont="1" applyBorder="1" applyAlignment="1" applyProtection="1">
      <protection hidden="1"/>
    </xf>
    <xf numFmtId="0" fontId="4" fillId="0" borderId="0" xfId="2" applyAlignment="1" applyProtection="1">
      <protection locked="0" hidden="1"/>
    </xf>
    <xf numFmtId="0" fontId="1" fillId="0" borderId="0" xfId="2" applyFont="1" applyBorder="1" applyAlignment="1" applyProtection="1">
      <protection hidden="1"/>
    </xf>
    <xf numFmtId="0" fontId="4" fillId="0" borderId="0" xfId="2" applyBorder="1"/>
    <xf numFmtId="0" fontId="4"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4" xfId="2" applyFont="1" applyBorder="1" applyAlignment="1" applyProtection="1">
      <alignment horizontal="right"/>
      <protection locked="0"/>
    </xf>
    <xf numFmtId="0" fontId="4" fillId="2" borderId="15" xfId="2" applyFill="1" applyBorder="1" applyProtection="1">
      <protection hidden="1"/>
    </xf>
    <xf numFmtId="0" fontId="4" fillId="2" borderId="16" xfId="2" applyFill="1" applyBorder="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4" xfId="2" applyFont="1" applyBorder="1" applyProtection="1">
      <protection locked="0"/>
    </xf>
    <xf numFmtId="0" fontId="3" fillId="0" borderId="0" xfId="2" applyFont="1" applyAlignment="1" applyProtection="1">
      <protection hidden="1"/>
    </xf>
    <xf numFmtId="0" fontId="4" fillId="0" borderId="0" xfId="2" applyAlignment="1" applyProtection="1"/>
    <xf numFmtId="0" fontId="5"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4" fillId="0" borderId="0" xfId="2" applyBorder="1" applyAlignment="1" applyProtection="1">
      <alignment horizontal="left"/>
    </xf>
    <xf numFmtId="0" fontId="0" fillId="0" borderId="0" xfId="2" applyFont="1" applyProtection="1">
      <protection hidden="1"/>
    </xf>
    <xf numFmtId="0" fontId="4" fillId="0" borderId="0" xfId="2" applyBorder="1" applyAlignment="1" applyProtection="1">
      <protection hidden="1"/>
    </xf>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Border="1" applyAlignment="1" applyProtection="1">
      <alignment horizontal="left"/>
      <protection hidden="1"/>
    </xf>
    <xf numFmtId="0" fontId="0" fillId="0" borderId="5" xfId="2" applyFont="1" applyBorder="1" applyAlignment="1" applyProtection="1">
      <alignment horizontal="center"/>
      <protection locked="0"/>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4" fillId="0" borderId="0" xfId="2" applyBorder="1" applyAlignment="1" applyProtection="1">
      <protection hidden="1"/>
    </xf>
    <xf numFmtId="0" fontId="2" fillId="0" borderId="0" xfId="2" applyFont="1" applyBorder="1" applyProtection="1">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2" fillId="0" borderId="0" xfId="2" applyFont="1" applyBorder="1" applyProtection="1">
      <protection hidden="1"/>
    </xf>
    <xf numFmtId="0" fontId="0" fillId="0" borderId="14" xfId="2" applyFont="1" applyBorder="1" applyAlignment="1" applyProtection="1">
      <alignment horizontal="right"/>
      <protection locked="0"/>
    </xf>
    <xf numFmtId="0" fontId="4" fillId="0" borderId="0" xfId="2" applyBorder="1" applyAlignment="1" applyProtection="1">
      <protection hidden="1"/>
    </xf>
    <xf numFmtId="0" fontId="0" fillId="0" borderId="0" xfId="2" applyFont="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Border="1" applyProtection="1">
      <protection hidden="1"/>
    </xf>
    <xf numFmtId="0" fontId="0" fillId="0" borderId="0" xfId="2" applyFont="1" applyBorder="1" applyAlignment="1" applyProtection="1">
      <protection locked="0"/>
    </xf>
    <xf numFmtId="0" fontId="2" fillId="0" borderId="0" xfId="2" applyFont="1" applyBorder="1" applyAlignment="1" applyProtection="1">
      <alignment horizontal="center"/>
      <protection hidden="1"/>
    </xf>
    <xf numFmtId="164" fontId="17" fillId="3" borderId="3" xfId="2" applyNumberFormat="1" applyFont="1" applyFill="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14" fontId="4" fillId="0" borderId="3" xfId="2" applyNumberForma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2" xfId="2" applyFont="1" applyBorder="1" applyProtection="1">
      <protection locked="0"/>
    </xf>
    <xf numFmtId="0" fontId="0" fillId="0" borderId="0" xfId="2" applyFont="1" applyProtection="1"/>
    <xf numFmtId="0" fontId="2" fillId="0" borderId="4" xfId="2" applyFont="1" applyBorder="1" applyProtection="1"/>
    <xf numFmtId="0" fontId="12" fillId="0" borderId="0" xfId="2" applyFont="1" applyAlignment="1" applyProtection="1">
      <protection hidden="1"/>
    </xf>
    <xf numFmtId="1" fontId="4" fillId="0" borderId="8" xfId="2" applyNumberFormat="1" applyBorder="1" applyAlignment="1" applyProtection="1">
      <alignment horizontal="center"/>
      <protection hidden="1"/>
    </xf>
    <xf numFmtId="1" fontId="4" fillId="0" borderId="9" xfId="2" applyNumberFormat="1" applyBorder="1" applyAlignment="1" applyProtection="1">
      <alignment horizontal="center"/>
      <protection hidden="1"/>
    </xf>
    <xf numFmtId="2" fontId="4" fillId="0" borderId="10" xfId="2" applyNumberFormat="1" applyBorder="1" applyAlignment="1" applyProtection="1">
      <alignment horizontal="center"/>
      <protection hidden="1"/>
    </xf>
    <xf numFmtId="0" fontId="2" fillId="0" borderId="3" xfId="2"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3" xfId="2" applyFill="1" applyBorder="1" applyAlignment="1" applyProtection="1">
      <alignment horizontal="left"/>
      <protection locked="0"/>
    </xf>
    <xf numFmtId="2" fontId="4" fillId="0" borderId="11" xfId="2" applyNumberFormat="1" applyBorder="1" applyAlignment="1" applyProtection="1">
      <alignment horizontal="center"/>
      <protection hidden="1"/>
    </xf>
    <xf numFmtId="0" fontId="4" fillId="0" borderId="0" xfId="2" applyBorder="1" applyAlignment="1" applyProtection="1">
      <protection hidden="1"/>
    </xf>
    <xf numFmtId="0" fontId="6" fillId="0" borderId="1" xfId="2" applyFont="1" applyBorder="1" applyAlignment="1" applyProtection="1">
      <alignment horizontal="center"/>
      <protection hidden="1"/>
    </xf>
    <xf numFmtId="0" fontId="4" fillId="0" borderId="0" xfId="2" applyBorder="1" applyAlignment="1" applyProtection="1">
      <alignment horizontal="left"/>
      <protection hidden="1"/>
    </xf>
    <xf numFmtId="0" fontId="2" fillId="0" borderId="5" xfId="2" applyFont="1" applyBorder="1" applyAlignment="1" applyProtection="1">
      <alignment horizontal="left"/>
      <protection locked="0"/>
    </xf>
    <xf numFmtId="0" fontId="4" fillId="0" borderId="5" xfId="2"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4" fillId="0" borderId="6" xfId="2" applyBorder="1" applyAlignment="1" applyProtection="1">
      <protection hidden="1"/>
    </xf>
    <xf numFmtId="0" fontId="2" fillId="0" borderId="3" xfId="2" applyFont="1" applyFill="1" applyBorder="1" applyAlignment="1" applyProtection="1">
      <alignment horizontal="left"/>
      <protection locked="0"/>
    </xf>
    <xf numFmtId="14" fontId="2" fillId="0" borderId="3" xfId="2" applyNumberFormat="1"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5" fillId="0" borderId="0" xfId="2" applyFont="1" applyBorder="1" applyAlignment="1" applyProtection="1">
      <alignment horizontal="center"/>
      <protection locked="0"/>
    </xf>
    <xf numFmtId="0" fontId="14" fillId="0" borderId="0" xfId="2" applyFont="1" applyBorder="1" applyAlignment="1" applyProtection="1">
      <protection locked="0"/>
    </xf>
    <xf numFmtId="0" fontId="0" fillId="0" borderId="3" xfId="2" applyFont="1" applyBorder="1" applyAlignment="1" applyProtection="1">
      <alignment horizontal="left"/>
      <protection locked="0"/>
    </xf>
    <xf numFmtId="0" fontId="4" fillId="0" borderId="3" xfId="2" applyBorder="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protection hidden="1"/>
    </xf>
    <xf numFmtId="0" fontId="4" fillId="0" borderId="7" xfId="2" applyBorder="1" applyAlignment="1" applyProtection="1">
      <alignment horizontal="center"/>
      <protection hidden="1"/>
    </xf>
    <xf numFmtId="0" fontId="1" fillId="0" borderId="0" xfId="2" applyFont="1" applyBorder="1" applyAlignment="1" applyProtection="1">
      <protection hidden="1"/>
    </xf>
    <xf numFmtId="1" fontId="2" fillId="0" borderId="11" xfId="2" applyNumberFormat="1" applyFont="1" applyBorder="1" applyAlignment="1" applyProtection="1">
      <alignment horizontal="center"/>
      <protection locked="0"/>
    </xf>
    <xf numFmtId="1" fontId="4" fillId="0" borderId="11" xfId="2" applyNumberFormat="1" applyBorder="1" applyAlignment="1" applyProtection="1">
      <alignment horizontal="center"/>
      <protection locked="0"/>
    </xf>
  </cellXfs>
  <cellStyles count="3">
    <cellStyle name="Normal" xfId="0" builtinId="0"/>
    <cellStyle name="Normal 2" xfId="1" xr:uid="{00000000-0005-0000-0000-000001000000}"/>
    <cellStyle name="Normal 3" xfId="2" xr:uid="{00000000-0005-0000-0000-000002000000}"/>
  </cellStyles>
  <dxfs count="6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30</xdr:row>
      <xdr:rowOff>2800</xdr:rowOff>
    </xdr:from>
    <xdr:to>
      <xdr:col>25</xdr:col>
      <xdr:colOff>28681</xdr:colOff>
      <xdr:row>41</xdr:row>
      <xdr:rowOff>77996</xdr:rowOff>
    </xdr:to>
    <xdr:sp macro="" textlink="" fLocksText="0">
      <xdr:nvSpPr>
        <xdr:cNvPr id="2" name="TextBox 1" descr="Notes">
          <a:extLst>
            <a:ext uri="{FF2B5EF4-FFF2-40B4-BE49-F238E27FC236}">
              <a16:creationId xmlns:a16="http://schemas.microsoft.com/office/drawing/2014/main" id="{00000000-0008-0000-0000-000002000000}"/>
            </a:ext>
          </a:extLst>
        </xdr:cNvPr>
        <xdr:cNvSpPr txBox="1"/>
      </xdr:nvSpPr>
      <xdr:spPr>
        <a:xfrm>
          <a:off x="3038475" y="5022475"/>
          <a:ext cx="2600431"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17252</xdr:colOff>
      <xdr:row>32</xdr:row>
      <xdr:rowOff>46412</xdr:rowOff>
    </xdr:from>
    <xdr:to>
      <xdr:col>34</xdr:col>
      <xdr:colOff>762000</xdr:colOff>
      <xdr:row>38</xdr:row>
      <xdr:rowOff>57149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22727" y="5408987"/>
          <a:ext cx="2945023" cy="1039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GEOG 4203 </a:t>
          </a:r>
          <a:r>
            <a:rPr lang="en-US" sz="900"/>
            <a:t>and </a:t>
          </a:r>
          <a:r>
            <a:rPr lang="en-US" sz="900" b="1"/>
            <a:t>9 hours </a:t>
          </a:r>
          <a:r>
            <a:rPr lang="en-US" sz="900"/>
            <a:t>from</a:t>
          </a:r>
          <a:r>
            <a:rPr lang="en-US" sz="900" baseline="0"/>
            <a:t> the following: </a:t>
          </a:r>
          <a:r>
            <a:rPr lang="en-US" sz="900" b="1" baseline="0"/>
            <a:t>AST</a:t>
          </a:r>
          <a:r>
            <a:rPr lang="en-US" sz="900" baseline="0"/>
            <a:t> 4112, 4203; </a:t>
          </a:r>
          <a:r>
            <a:rPr lang="en-US" sz="900" b="1" baseline="0"/>
            <a:t>ECON</a:t>
          </a:r>
          <a:r>
            <a:rPr lang="en-US" sz="900" baseline="0"/>
            <a:t> 3903, 4113; </a:t>
          </a:r>
          <a:r>
            <a:rPr lang="en-US" sz="900" b="1" baseline="0"/>
            <a:t>ENVR</a:t>
          </a:r>
          <a:r>
            <a:rPr lang="en-US" sz="900" baseline="0"/>
            <a:t> 4112, 4363;</a:t>
          </a:r>
          <a:r>
            <a:rPr lang="en-US" sz="900" b="1" baseline="0"/>
            <a:t> GEOG </a:t>
          </a:r>
          <a:r>
            <a:rPr lang="en-US" sz="900" baseline="0"/>
            <a:t>3023, 3033, 3063, 3153, 3163, 4053, 4073, 4083, 4153, 4163, 4323, 4333, 4343, 4353; </a:t>
          </a:r>
          <a:r>
            <a:rPr lang="en-US" sz="900" b="1" baseline="0"/>
            <a:t>GEOL</a:t>
          </a:r>
          <a:r>
            <a:rPr lang="en-US" sz="900" baseline="0"/>
            <a:t> 1014, 3043, 3503; </a:t>
          </a:r>
          <a:r>
            <a:rPr lang="en-US" sz="900" b="1" baseline="0"/>
            <a:t>NREM</a:t>
          </a:r>
          <a:r>
            <a:rPr lang="en-US" sz="900" baseline="0"/>
            <a:t> any upper-div; </a:t>
          </a:r>
          <a:r>
            <a:rPr lang="en-US" sz="900" b="1" baseline="0"/>
            <a:t>POLS</a:t>
          </a:r>
          <a:r>
            <a:rPr lang="en-US" sz="900" baseline="0"/>
            <a:t> 4363, 4593; </a:t>
          </a:r>
          <a:r>
            <a:rPr lang="en-US" sz="900" b="1" baseline="0"/>
            <a:t>RMRT</a:t>
          </a:r>
          <a:r>
            <a:rPr lang="en-US" sz="900" baseline="0"/>
            <a:t> 4473, 4553; </a:t>
          </a:r>
          <a:r>
            <a:rPr lang="en-US" sz="900" b="1" baseline="0"/>
            <a:t>SOC</a:t>
          </a:r>
          <a:r>
            <a:rPr lang="en-US" sz="900" baseline="0"/>
            <a:t> 4433; </a:t>
          </a:r>
          <a:r>
            <a:rPr lang="en-US" sz="900" b="1" baseline="0"/>
            <a:t>SOIL</a:t>
          </a:r>
          <a:r>
            <a:rPr lang="en-US" sz="900" baseline="0"/>
            <a:t> 4363, 4463, 4683, 4893.</a:t>
          </a:r>
          <a:endParaRPr lang="en-US" sz="900"/>
        </a:p>
      </xdr:txBody>
    </xdr:sp>
    <xdr:clientData/>
  </xdr:twoCellAnchor>
  <xdr:twoCellAnchor>
    <xdr:from>
      <xdr:col>15</xdr:col>
      <xdr:colOff>76200</xdr:colOff>
      <xdr:row>41</xdr:row>
      <xdr:rowOff>142875</xdr:rowOff>
    </xdr:from>
    <xdr:to>
      <xdr:col>25</xdr:col>
      <xdr:colOff>28575</xdr:colOff>
      <xdr:row>43</xdr:row>
      <xdr:rowOff>114301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38475" y="7048500"/>
          <a:ext cx="2600325"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50" b="1" baseline="0">
              <a:solidFill>
                <a:schemeClr val="dk1"/>
              </a:solidFill>
              <a:effectLst/>
              <a:latin typeface="+mn-lt"/>
              <a:ea typeface="+mn-ea"/>
              <a:cs typeface="+mn-cs"/>
            </a:rPr>
            <a:t>2.0 GPA OR ABOVE IN UPPER-DIVISION HOURS</a:t>
          </a:r>
          <a:endParaRPr lang="en-US" sz="950" b="1">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topLeftCell="A23" zoomScaleNormal="100" workbookViewId="0">
      <selection activeCell="Y21" sqref="Y21"/>
    </sheetView>
  </sheetViews>
  <sheetFormatPr defaultColWidth="9.08984375" defaultRowHeight="12.5" x14ac:dyDescent="0.25"/>
  <cols>
    <col min="1" max="1" width="7.6328125" style="11" customWidth="1"/>
    <col min="2" max="2" width="6.54296875" style="11" customWidth="1"/>
    <col min="3" max="4" width="3.54296875" style="11" customWidth="1"/>
    <col min="5" max="5" width="3.453125" style="18" hidden="1" customWidth="1"/>
    <col min="6" max="6" width="5.54296875" style="18" hidden="1" customWidth="1"/>
    <col min="7" max="7" width="6.453125" style="18" hidden="1" customWidth="1"/>
    <col min="8" max="8" width="1.90625" style="18" customWidth="1"/>
    <col min="9" max="9" width="6.54296875" style="11" customWidth="1"/>
    <col min="10" max="10" width="6.453125" style="11" customWidth="1"/>
    <col min="11" max="11" width="3.54296875" style="11" customWidth="1"/>
    <col min="12" max="12" width="4.54296875" style="11" customWidth="1"/>
    <col min="13" max="13" width="3.453125" style="11" hidden="1" customWidth="1"/>
    <col min="14" max="14" width="2.453125" style="11" hidden="1" customWidth="1"/>
    <col min="15" max="15" width="3.453125" style="18" hidden="1" customWidth="1"/>
    <col min="16" max="16" width="2" style="11" customWidth="1"/>
    <col min="17" max="17" width="6.08984375" style="11" customWidth="1"/>
    <col min="18" max="18" width="5.54296875" style="11" customWidth="1"/>
    <col min="19" max="19" width="6.54296875" style="11" customWidth="1"/>
    <col min="20" max="20" width="4.453125" style="11" hidden="1" customWidth="1"/>
    <col min="21" max="21" width="5" style="11" hidden="1" customWidth="1"/>
    <col min="22" max="22" width="4.453125" style="11" hidden="1" customWidth="1"/>
    <col min="23" max="23" width="2" style="11" customWidth="1"/>
    <col min="24" max="24" width="6.54296875" style="11" customWidth="1"/>
    <col min="25" max="25" width="10.90625" style="11" customWidth="1"/>
    <col min="26" max="26" width="1.453125" style="11" customWidth="1"/>
    <col min="27" max="27" width="7" style="11" customWidth="1"/>
    <col min="28" max="28" width="8" style="11" customWidth="1"/>
    <col min="29" max="29" width="7.453125" style="11" customWidth="1"/>
    <col min="30" max="30" width="4.453125" style="11" hidden="1" customWidth="1"/>
    <col min="31" max="31" width="5.08984375" style="11" hidden="1" customWidth="1"/>
    <col min="32" max="32" width="5.453125" style="11" hidden="1" customWidth="1"/>
    <col min="33" max="33" width="2" style="36" customWidth="1"/>
    <col min="34" max="34" width="8.54296875" style="11" customWidth="1"/>
    <col min="35" max="35" width="11.54296875" style="11" customWidth="1"/>
    <col min="36" max="16384" width="9.08984375" style="11"/>
  </cols>
  <sheetData>
    <row r="1" spans="1:35" s="4" customFormat="1" ht="23.25" customHeight="1" x14ac:dyDescent="0.45">
      <c r="A1" s="82" t="s">
        <v>1</v>
      </c>
      <c r="B1" s="116" t="s">
        <v>42</v>
      </c>
      <c r="C1" s="116"/>
      <c r="D1" s="116"/>
      <c r="E1" s="116"/>
      <c r="F1" s="116"/>
      <c r="G1" s="116"/>
      <c r="H1" s="116"/>
      <c r="I1" s="116"/>
      <c r="J1" s="116"/>
      <c r="K1" s="116"/>
      <c r="L1" s="116"/>
      <c r="M1" s="116"/>
      <c r="N1" s="116"/>
      <c r="O1" s="116"/>
      <c r="P1" s="116"/>
      <c r="Q1" s="116"/>
      <c r="R1" s="1" t="s">
        <v>0</v>
      </c>
      <c r="S1" s="116">
        <v>99999999</v>
      </c>
      <c r="T1" s="116"/>
      <c r="U1" s="116"/>
      <c r="V1" s="116"/>
      <c r="W1" s="116"/>
      <c r="X1" s="116"/>
      <c r="Y1" s="116"/>
      <c r="Z1" s="2" t="s">
        <v>50</v>
      </c>
      <c r="AA1" s="3"/>
      <c r="AB1" s="3"/>
      <c r="AC1" s="1" t="s">
        <v>2</v>
      </c>
      <c r="AD1" s="1"/>
      <c r="AE1" s="1"/>
      <c r="AF1" s="1"/>
      <c r="AG1" s="117" t="s">
        <v>43</v>
      </c>
      <c r="AH1" s="117"/>
      <c r="AI1" s="117"/>
    </row>
    <row r="2" spans="1:35" ht="23" hidden="1" x14ac:dyDescent="0.5">
      <c r="A2" s="5"/>
      <c r="B2" s="5"/>
      <c r="C2" s="6">
        <v>1</v>
      </c>
      <c r="D2" s="7"/>
      <c r="E2" s="7"/>
      <c r="F2" s="7"/>
      <c r="G2" s="7"/>
      <c r="H2" s="7"/>
      <c r="I2" s="7"/>
      <c r="J2" s="7"/>
      <c r="K2" s="7"/>
      <c r="L2" s="7"/>
      <c r="M2" s="7"/>
      <c r="N2" s="7"/>
      <c r="O2" s="7"/>
      <c r="P2" s="7"/>
      <c r="Q2" s="7"/>
      <c r="R2" s="7"/>
      <c r="S2" s="5"/>
      <c r="T2" s="8"/>
      <c r="U2" s="8"/>
      <c r="V2" s="8"/>
      <c r="W2" s="9"/>
      <c r="X2" s="9"/>
      <c r="Y2" s="9"/>
      <c r="Z2" s="3"/>
      <c r="AA2" s="3"/>
      <c r="AB2" s="3"/>
      <c r="AC2" s="5"/>
      <c r="AD2" s="5"/>
      <c r="AE2" s="5"/>
      <c r="AF2" s="5"/>
      <c r="AG2" s="10"/>
      <c r="AH2" s="10"/>
      <c r="AI2" s="10"/>
    </row>
    <row r="3" spans="1:35" ht="18" x14ac:dyDescent="0.4">
      <c r="A3" s="12" t="s">
        <v>45</v>
      </c>
      <c r="B3" s="13"/>
      <c r="C3" s="13"/>
      <c r="D3" s="14"/>
      <c r="E3" s="14"/>
      <c r="F3" s="14"/>
      <c r="G3" s="15"/>
      <c r="H3" s="16"/>
      <c r="I3" s="48"/>
      <c r="J3" s="48"/>
      <c r="K3" s="48"/>
      <c r="L3" s="48"/>
      <c r="M3" s="48"/>
      <c r="N3" s="48"/>
      <c r="O3" s="48"/>
      <c r="P3" s="48"/>
      <c r="Q3" s="45" t="s">
        <v>46</v>
      </c>
      <c r="R3" s="48"/>
      <c r="S3" s="5"/>
      <c r="T3" s="8"/>
      <c r="U3" s="8"/>
      <c r="V3" s="8"/>
      <c r="W3" s="49"/>
      <c r="X3" s="49"/>
      <c r="Y3" s="49"/>
      <c r="Z3" s="3"/>
      <c r="AA3" s="45" t="s">
        <v>47</v>
      </c>
      <c r="AB3" s="17"/>
      <c r="AC3" s="17"/>
      <c r="AD3" s="17"/>
      <c r="AE3" s="17"/>
      <c r="AF3" s="17"/>
      <c r="AG3" s="17"/>
      <c r="AH3" s="17"/>
      <c r="AI3" s="47" t="s">
        <v>44</v>
      </c>
    </row>
    <row r="4" spans="1:35" ht="9" customHeight="1" x14ac:dyDescent="0.25">
      <c r="A4" s="18"/>
      <c r="B4" s="18"/>
      <c r="C4" s="18"/>
      <c r="D4" s="18"/>
      <c r="I4" s="18"/>
      <c r="J4" s="18"/>
      <c r="K4" s="18"/>
      <c r="L4" s="18"/>
      <c r="M4" s="18"/>
      <c r="N4" s="18"/>
      <c r="P4" s="18"/>
      <c r="Q4" s="18"/>
      <c r="R4" s="18"/>
      <c r="S4" s="18"/>
      <c r="T4" s="18"/>
      <c r="U4" s="18"/>
      <c r="V4" s="18"/>
      <c r="W4" s="18"/>
      <c r="X4" s="18"/>
      <c r="Y4" s="18"/>
      <c r="Z4" s="18"/>
      <c r="AA4" s="18"/>
      <c r="AB4" s="18"/>
      <c r="AC4" s="18"/>
      <c r="AD4" s="18"/>
      <c r="AE4" s="18"/>
      <c r="AF4" s="18"/>
      <c r="AG4" s="14"/>
      <c r="AH4" s="18"/>
      <c r="AI4" s="18"/>
    </row>
    <row r="5" spans="1:35" x14ac:dyDescent="0.25">
      <c r="A5" s="19" t="s">
        <v>3</v>
      </c>
      <c r="B5" s="19"/>
      <c r="C5" s="20" t="s">
        <v>4</v>
      </c>
      <c r="D5" s="20"/>
      <c r="E5" s="21" t="s">
        <v>5</v>
      </c>
      <c r="F5" s="21" t="s">
        <v>6</v>
      </c>
      <c r="G5" s="21" t="s">
        <v>7</v>
      </c>
      <c r="H5" s="21"/>
      <c r="I5" s="18"/>
      <c r="J5" s="20" t="s">
        <v>8</v>
      </c>
      <c r="K5" s="20"/>
      <c r="L5" s="20"/>
      <c r="M5" s="18"/>
      <c r="N5" s="18"/>
      <c r="P5" s="18"/>
      <c r="Q5" s="20" t="s">
        <v>3</v>
      </c>
      <c r="R5" s="20"/>
      <c r="S5" s="20" t="s">
        <v>4</v>
      </c>
      <c r="T5" s="21" t="s">
        <v>5</v>
      </c>
      <c r="U5" s="21" t="s">
        <v>6</v>
      </c>
      <c r="V5" s="21" t="s">
        <v>7</v>
      </c>
      <c r="W5" s="18"/>
      <c r="X5" s="20" t="s">
        <v>8</v>
      </c>
      <c r="Y5" s="18"/>
      <c r="Z5" s="18"/>
      <c r="AA5" s="20" t="s">
        <v>3</v>
      </c>
      <c r="AB5" s="20"/>
      <c r="AC5" s="20" t="s">
        <v>4</v>
      </c>
      <c r="AD5" s="21" t="s">
        <v>5</v>
      </c>
      <c r="AE5" s="21" t="s">
        <v>6</v>
      </c>
      <c r="AF5" s="21" t="s">
        <v>7</v>
      </c>
      <c r="AG5" s="14"/>
      <c r="AH5" s="20" t="s">
        <v>8</v>
      </c>
      <c r="AI5" s="18"/>
    </row>
    <row r="6" spans="1:35" ht="9" customHeight="1" x14ac:dyDescent="0.25">
      <c r="A6" s="18"/>
      <c r="B6" s="18"/>
      <c r="C6" s="18"/>
      <c r="D6" s="18"/>
      <c r="I6" s="18"/>
      <c r="J6" s="22"/>
      <c r="K6" s="22"/>
      <c r="L6" s="22"/>
      <c r="M6" s="22"/>
      <c r="N6" s="22"/>
      <c r="O6" s="22"/>
      <c r="P6" s="18"/>
      <c r="Q6" s="18"/>
      <c r="R6" s="18"/>
      <c r="S6" s="14"/>
      <c r="T6" s="18"/>
      <c r="U6" s="18"/>
      <c r="V6" s="18"/>
      <c r="W6" s="18"/>
      <c r="X6" s="14"/>
      <c r="Y6" s="18"/>
      <c r="Z6" s="18"/>
      <c r="AA6" s="18"/>
      <c r="AB6" s="18"/>
      <c r="AC6" s="18"/>
      <c r="AD6" s="18"/>
      <c r="AE6" s="18"/>
      <c r="AF6" s="18"/>
      <c r="AG6" s="14"/>
      <c r="AH6" s="18"/>
      <c r="AI6" s="18"/>
    </row>
    <row r="7" spans="1:35" x14ac:dyDescent="0.25">
      <c r="A7" s="23" t="s">
        <v>9</v>
      </c>
      <c r="B7" s="24">
        <v>1113</v>
      </c>
      <c r="C7" s="107"/>
      <c r="D7" s="99"/>
      <c r="E7" s="25">
        <f t="shared" ref="E7:E24" si="0">IF(H7&lt;&gt;"",H7,3)*IF(C7="A",4,IF(C7="B",3,IF(C7="C",2,IF(C7="D",1,IF(AND(C7&gt;=0,C7&lt;=4,ISNUMBER(C7)),C7,0)))))</f>
        <v>0</v>
      </c>
      <c r="F7" s="25" t="str">
        <f t="shared" ref="F7:F24" si="1">IF(OR(C7="A",C7="B",C7="C",C7="D",C7="F",AND(C7&gt;=0,C7&lt;=4,ISNUMBER(C7))),IF(H7&lt;&gt;"",H7,3),"")</f>
        <v/>
      </c>
      <c r="G7" s="25" t="str">
        <f t="shared" ref="G7:G24" si="2">IF(OR(C7="A",C7="B",C7="C",C7="D",C7="P",AND(C7&gt;=0,C7&lt;=4,ISNUMBER(C7))),IF(H7&lt;&gt;"",H7,3),"")</f>
        <v/>
      </c>
      <c r="H7" s="26"/>
      <c r="I7" s="100"/>
      <c r="J7" s="100"/>
      <c r="K7" s="100"/>
      <c r="L7" s="100"/>
      <c r="M7" s="27"/>
      <c r="N7" s="27"/>
      <c r="O7" s="27"/>
      <c r="P7" s="18"/>
      <c r="Q7" s="23" t="s">
        <v>10</v>
      </c>
      <c r="R7" s="24">
        <v>1011</v>
      </c>
      <c r="S7" s="58"/>
      <c r="T7" s="25">
        <f>IF(W7&lt;&gt;"",W7,3)*IF(S7="A",4,IF(S7="B",3,IF(S7="C",2,IF(S7="D",1,IF(AND(S7&gt;=0,S7&lt;=4,ISNUMBER(S7)),S7,0)))))</f>
        <v>0</v>
      </c>
      <c r="U7" s="25" t="str">
        <f>IF(OR(S7="A",S7="B",S7="C",S7="D",S7="F",AND(S7&gt;=0,S7&lt;=4,ISNUMBER(S7))),IF(W7&lt;&gt;"",W7,3),"")</f>
        <v/>
      </c>
      <c r="V7" s="25" t="str">
        <f>IF(OR(S7="A",S7="B",S7="C",S7="D",S7="P",AND(S7&gt;=0,S7&lt;=4,ISNUMBER(S7))),IF(W7&lt;&gt;"",W7,3),"")</f>
        <v/>
      </c>
      <c r="W7" s="26">
        <v>1</v>
      </c>
      <c r="X7" s="118"/>
      <c r="Y7" s="119"/>
      <c r="Z7" s="18"/>
      <c r="AA7" s="120" t="s">
        <v>48</v>
      </c>
      <c r="AB7" s="121"/>
      <c r="AC7" s="121"/>
      <c r="AD7" s="121"/>
      <c r="AE7" s="121"/>
      <c r="AF7" s="121"/>
      <c r="AG7" s="121"/>
      <c r="AH7" s="121"/>
      <c r="AI7" s="121"/>
    </row>
    <row r="8" spans="1:35" x14ac:dyDescent="0.25">
      <c r="A8" s="23" t="s">
        <v>9</v>
      </c>
      <c r="B8" s="50">
        <v>1213</v>
      </c>
      <c r="C8" s="107"/>
      <c r="D8" s="99"/>
      <c r="E8" s="25">
        <f t="shared" si="0"/>
        <v>0</v>
      </c>
      <c r="F8" s="25" t="str">
        <f t="shared" si="1"/>
        <v/>
      </c>
      <c r="G8" s="25" t="str">
        <f t="shared" si="2"/>
        <v/>
      </c>
      <c r="H8" s="26"/>
      <c r="I8" s="100"/>
      <c r="J8" s="100"/>
      <c r="K8" s="100"/>
      <c r="L8" s="100"/>
      <c r="M8" s="27"/>
      <c r="N8" s="27"/>
      <c r="O8" s="27"/>
      <c r="P8" s="18"/>
      <c r="Q8" s="23" t="s">
        <v>11</v>
      </c>
      <c r="R8" s="28">
        <v>3103</v>
      </c>
      <c r="S8" s="43"/>
      <c r="T8" s="25">
        <f t="shared" ref="T8:T18" si="3">IF(W8&lt;&gt;"",W8,3)*IF(S8="A",4,IF(S8="B",3,IF(S8="C",2,IF(S8="D",1,IF(AND(S8&gt;=0,S8&lt;=4,ISNUMBER(S8)),S8,0)))))</f>
        <v>0</v>
      </c>
      <c r="U8" s="25" t="str">
        <f t="shared" ref="U8:U19" si="4">IF(OR(S8="A",S8="B",S8="C",S8="D",S8="F",AND(S8&gt;=0,S8&lt;=4,ISNUMBER(S8))),IF(W8&lt;&gt;"",W8,3),"")</f>
        <v/>
      </c>
      <c r="V8" s="25" t="str">
        <f t="shared" ref="V8:V19" si="5">IF(OR(S8="A",S8="B",S8="C",S8="D",S8="P",AND(S8&gt;=0,S8&lt;=4,ISNUMBER(S8))),IF(W8&lt;&gt;"",W8,3),"")</f>
        <v/>
      </c>
      <c r="W8" s="26"/>
      <c r="X8" s="105"/>
      <c r="Y8" s="106"/>
      <c r="Z8" s="18"/>
      <c r="AA8" s="23" t="s">
        <v>12</v>
      </c>
      <c r="AB8" s="24">
        <v>2003</v>
      </c>
      <c r="AC8" s="43"/>
      <c r="AD8" s="25">
        <f t="shared" ref="AD8:AD19" si="6">IF(AG8&lt;&gt;"",AG8,3)*IF(AC8="A",4,IF(AC8="B",3,IF(AC8="C",2,IF(AC8="D",1,IF(AND(AC8&gt;=0,AC8&lt;=4,ISNUMBER(AC8)),AC8,0)))))</f>
        <v>0</v>
      </c>
      <c r="AE8" s="25" t="str">
        <f t="shared" ref="AE8:AE19" si="7">IF(OR(AC8="A",AC8="B",AC8="C",AC8="D",AC8="F",AND(AC8&gt;=0,AC8&lt;=4,ISNUMBER(AC8))),IF(AG8&lt;&gt;"",AG8,3),"")</f>
        <v/>
      </c>
      <c r="AF8" s="25" t="str">
        <f t="shared" ref="AF8:AF19" si="8">IF(OR(AC8="A",AC8="B",AC8="C",AC8="D",AC8="P",AND(AC8&gt;=0,AC8&lt;=4,ISNUMBER(AC8))),IF(AG8&lt;&gt;"",AG8,3),"")</f>
        <v/>
      </c>
      <c r="AG8" s="29"/>
      <c r="AH8" s="115"/>
      <c r="AI8" s="115"/>
    </row>
    <row r="9" spans="1:35" x14ac:dyDescent="0.25">
      <c r="A9" s="23" t="s">
        <v>13</v>
      </c>
      <c r="B9" s="28">
        <v>1103</v>
      </c>
      <c r="C9" s="107"/>
      <c r="D9" s="99"/>
      <c r="E9" s="25">
        <f t="shared" si="0"/>
        <v>0</v>
      </c>
      <c r="F9" s="25" t="str">
        <f t="shared" si="1"/>
        <v/>
      </c>
      <c r="G9" s="25" t="str">
        <f t="shared" si="2"/>
        <v/>
      </c>
      <c r="H9" s="26"/>
      <c r="I9" s="100"/>
      <c r="J9" s="100"/>
      <c r="K9" s="100"/>
      <c r="L9" s="100"/>
      <c r="M9" s="27"/>
      <c r="N9" s="27"/>
      <c r="O9" s="27"/>
      <c r="P9" s="18"/>
      <c r="Q9" s="61" t="s">
        <v>11</v>
      </c>
      <c r="R9" s="46">
        <v>3203</v>
      </c>
      <c r="S9" s="44"/>
      <c r="T9" s="25">
        <f t="shared" si="3"/>
        <v>0</v>
      </c>
      <c r="U9" s="25" t="str">
        <f t="shared" si="4"/>
        <v/>
      </c>
      <c r="V9" s="25" t="str">
        <f t="shared" si="5"/>
        <v/>
      </c>
      <c r="W9" s="26"/>
      <c r="X9" s="105"/>
      <c r="Y9" s="106"/>
      <c r="Z9" s="18"/>
      <c r="AA9" s="23" t="s">
        <v>12</v>
      </c>
      <c r="AB9" s="91">
        <v>3004</v>
      </c>
      <c r="AC9" s="44"/>
      <c r="AD9" s="25">
        <f t="shared" si="6"/>
        <v>0</v>
      </c>
      <c r="AE9" s="25" t="str">
        <f t="shared" si="7"/>
        <v/>
      </c>
      <c r="AF9" s="25" t="str">
        <f t="shared" si="8"/>
        <v/>
      </c>
      <c r="AG9" s="26"/>
      <c r="AH9" s="84"/>
      <c r="AI9" s="84"/>
    </row>
    <row r="10" spans="1:35" x14ac:dyDescent="0.25">
      <c r="A10" s="23" t="s">
        <v>14</v>
      </c>
      <c r="B10" s="28">
        <v>1113</v>
      </c>
      <c r="C10" s="107"/>
      <c r="D10" s="99"/>
      <c r="E10" s="25">
        <f t="shared" si="0"/>
        <v>0</v>
      </c>
      <c r="F10" s="25" t="str">
        <f t="shared" si="1"/>
        <v/>
      </c>
      <c r="G10" s="25" t="str">
        <f t="shared" si="2"/>
        <v/>
      </c>
      <c r="H10" s="26"/>
      <c r="I10" s="108"/>
      <c r="J10" s="100"/>
      <c r="K10" s="100"/>
      <c r="L10" s="100"/>
      <c r="M10" s="27"/>
      <c r="N10" s="27"/>
      <c r="O10" s="27"/>
      <c r="P10" s="18"/>
      <c r="Q10" s="92" t="s">
        <v>36</v>
      </c>
      <c r="R10" s="93">
        <v>1213</v>
      </c>
      <c r="S10" s="44"/>
      <c r="T10" s="25">
        <f t="shared" si="3"/>
        <v>0</v>
      </c>
      <c r="U10" s="25" t="str">
        <f t="shared" si="4"/>
        <v/>
      </c>
      <c r="V10" s="25" t="str">
        <f t="shared" si="5"/>
        <v/>
      </c>
      <c r="W10" s="26"/>
      <c r="X10" s="114"/>
      <c r="Y10" s="106"/>
      <c r="Z10" s="18"/>
      <c r="AA10" s="23" t="s">
        <v>15</v>
      </c>
      <c r="AB10" s="24">
        <v>1101</v>
      </c>
      <c r="AC10" s="59"/>
      <c r="AD10" s="25">
        <f t="shared" ref="AD10" si="9">IF(AG10&lt;&gt;"",AG10,3)*IF(AC10="A",4,IF(AC10="B",3,IF(AC10="C",2,IF(AC10="D",1,IF(AND(AC10&gt;=0,AC10&lt;=4,ISNUMBER(AC10)),AC10,0)))))</f>
        <v>0</v>
      </c>
      <c r="AE10" s="25" t="str">
        <f t="shared" ref="AE10" si="10">IF(OR(AC10="A",AC10="B",AC10="C",AC10="D",AC10="F",AND(AC10&gt;=0,AC10&lt;=4,ISNUMBER(AC10))),IF(AG10&lt;&gt;"",AG10,3),"")</f>
        <v/>
      </c>
      <c r="AF10" s="25" t="str">
        <f t="shared" ref="AF10" si="11">IF(OR(AC10="A",AC10="B",AC10="C",AC10="D",AC10="P",AND(AC10&gt;=0,AC10&lt;=4,ISNUMBER(AC10))),IF(AG10&lt;&gt;"",AG10,3),"")</f>
        <v/>
      </c>
      <c r="AG10" s="26">
        <v>1</v>
      </c>
      <c r="AH10" s="85"/>
      <c r="AI10" s="84"/>
    </row>
    <row r="11" spans="1:35" x14ac:dyDescent="0.25">
      <c r="A11" s="23" t="s">
        <v>16</v>
      </c>
      <c r="B11" s="46">
        <v>2103</v>
      </c>
      <c r="C11" s="112"/>
      <c r="D11" s="113"/>
      <c r="E11" s="25">
        <f t="shared" si="0"/>
        <v>0</v>
      </c>
      <c r="F11" s="25" t="str">
        <f t="shared" si="1"/>
        <v/>
      </c>
      <c r="G11" s="25" t="str">
        <f t="shared" si="2"/>
        <v/>
      </c>
      <c r="H11" s="26"/>
      <c r="I11" s="108"/>
      <c r="J11" s="100"/>
      <c r="K11" s="100"/>
      <c r="L11" s="100"/>
      <c r="M11" s="27"/>
      <c r="N11" s="27"/>
      <c r="O11" s="27"/>
      <c r="P11" s="18"/>
      <c r="Q11" s="92" t="s">
        <v>18</v>
      </c>
      <c r="R11" s="93">
        <v>1124</v>
      </c>
      <c r="S11" s="44"/>
      <c r="T11" s="25">
        <f t="shared" si="3"/>
        <v>0</v>
      </c>
      <c r="U11" s="25" t="str">
        <f t="shared" si="4"/>
        <v/>
      </c>
      <c r="V11" s="25" t="str">
        <f t="shared" si="5"/>
        <v/>
      </c>
      <c r="W11" s="26">
        <v>4</v>
      </c>
      <c r="X11" s="114"/>
      <c r="Y11" s="106"/>
      <c r="Z11" s="18"/>
      <c r="AA11" s="23" t="s">
        <v>15</v>
      </c>
      <c r="AB11" s="24">
        <v>3101</v>
      </c>
      <c r="AC11" s="44"/>
      <c r="AD11" s="25">
        <f t="shared" si="6"/>
        <v>0</v>
      </c>
      <c r="AE11" s="25" t="str">
        <f t="shared" si="7"/>
        <v/>
      </c>
      <c r="AF11" s="25" t="str">
        <f t="shared" si="8"/>
        <v/>
      </c>
      <c r="AG11" s="26">
        <v>1</v>
      </c>
      <c r="AH11" s="84"/>
      <c r="AI11" s="84"/>
    </row>
    <row r="12" spans="1:35" x14ac:dyDescent="0.25">
      <c r="A12" s="53" t="s">
        <v>17</v>
      </c>
      <c r="B12" s="46">
        <v>2023</v>
      </c>
      <c r="C12" s="112"/>
      <c r="D12" s="113"/>
      <c r="E12" s="25">
        <f t="shared" si="0"/>
        <v>0</v>
      </c>
      <c r="F12" s="25" t="str">
        <f t="shared" si="1"/>
        <v/>
      </c>
      <c r="G12" s="25" t="str">
        <f t="shared" si="2"/>
        <v/>
      </c>
      <c r="H12" s="26"/>
      <c r="I12" s="100"/>
      <c r="J12" s="100"/>
      <c r="K12" s="100"/>
      <c r="L12" s="100"/>
      <c r="P12" s="18"/>
      <c r="Q12" s="53"/>
      <c r="R12" s="28"/>
      <c r="S12" s="44"/>
      <c r="T12" s="25">
        <f t="shared" ref="T12" si="12">IF(W12&lt;&gt;"",W12,3)*IF(S12="A",4,IF(S12="B",3,IF(S12="C",2,IF(S12="D",1,IF(AND(S12&gt;=0,S12&lt;=4,ISNUMBER(S12)),S12,0)))))</f>
        <v>0</v>
      </c>
      <c r="U12" s="25" t="str">
        <f t="shared" ref="U12" si="13">IF(OR(S12="A",S12="B",S12="C",S12="D",S12="F",AND(S12&gt;=0,S12&lt;=4,ISNUMBER(S12))),IF(W12&lt;&gt;"",W12,3),"")</f>
        <v/>
      </c>
      <c r="V12" s="25" t="str">
        <f t="shared" ref="V12" si="14">IF(OR(S12="A",S12="B",S12="C",S12="D",S12="P",AND(S12&gt;=0,S12&lt;=4,ISNUMBER(S12))),IF(W12&lt;&gt;"",W12,3),"")</f>
        <v/>
      </c>
      <c r="W12" s="26"/>
      <c r="X12" s="105"/>
      <c r="Y12" s="106"/>
      <c r="Z12" s="18"/>
      <c r="AA12" s="23" t="s">
        <v>15</v>
      </c>
      <c r="AB12" s="24">
        <v>3213</v>
      </c>
      <c r="AC12" s="44"/>
      <c r="AD12" s="25">
        <f t="shared" si="6"/>
        <v>0</v>
      </c>
      <c r="AE12" s="25" t="str">
        <f t="shared" si="7"/>
        <v/>
      </c>
      <c r="AF12" s="25" t="str">
        <f t="shared" si="8"/>
        <v/>
      </c>
      <c r="AG12" s="26"/>
      <c r="AH12" s="84"/>
      <c r="AI12" s="84"/>
    </row>
    <row r="13" spans="1:35" x14ac:dyDescent="0.25">
      <c r="A13" s="60" t="s">
        <v>19</v>
      </c>
      <c r="B13" s="46"/>
      <c r="C13" s="107"/>
      <c r="D13" s="99"/>
      <c r="E13" s="25">
        <f t="shared" si="0"/>
        <v>0</v>
      </c>
      <c r="F13" s="25" t="str">
        <f t="shared" si="1"/>
        <v/>
      </c>
      <c r="G13" s="25" t="str">
        <f t="shared" si="2"/>
        <v/>
      </c>
      <c r="H13" s="26"/>
      <c r="I13" s="100"/>
      <c r="J13" s="100"/>
      <c r="K13" s="100"/>
      <c r="L13" s="100"/>
      <c r="M13" s="27"/>
      <c r="N13" s="27"/>
      <c r="O13" s="27"/>
      <c r="P13" s="18"/>
      <c r="Q13" s="23"/>
      <c r="R13" s="51"/>
      <c r="S13" s="30"/>
      <c r="T13" s="25">
        <f t="shared" si="3"/>
        <v>0</v>
      </c>
      <c r="U13" s="25" t="str">
        <f t="shared" si="4"/>
        <v/>
      </c>
      <c r="V13" s="25" t="str">
        <f t="shared" si="5"/>
        <v/>
      </c>
      <c r="W13" s="26"/>
      <c r="X13" s="105"/>
      <c r="Y13" s="106"/>
      <c r="Z13" s="18"/>
      <c r="AA13" s="23" t="s">
        <v>15</v>
      </c>
      <c r="AB13" s="24">
        <v>3333</v>
      </c>
      <c r="AC13" s="44"/>
      <c r="AD13" s="25">
        <f t="shared" si="6"/>
        <v>0</v>
      </c>
      <c r="AE13" s="25" t="str">
        <f t="shared" si="7"/>
        <v/>
      </c>
      <c r="AF13" s="25" t="str">
        <f t="shared" si="8"/>
        <v/>
      </c>
      <c r="AG13" s="26"/>
      <c r="AH13" s="84"/>
      <c r="AI13" s="84"/>
    </row>
    <row r="14" spans="1:35" ht="13" x14ac:dyDescent="0.3">
      <c r="A14" s="60" t="s">
        <v>19</v>
      </c>
      <c r="B14" s="46"/>
      <c r="C14" s="107"/>
      <c r="D14" s="99"/>
      <c r="E14" s="25">
        <f t="shared" si="0"/>
        <v>0</v>
      </c>
      <c r="F14" s="25" t="str">
        <f t="shared" si="1"/>
        <v/>
      </c>
      <c r="G14" s="25" t="str">
        <f t="shared" si="2"/>
        <v/>
      </c>
      <c r="H14" s="26"/>
      <c r="I14" s="100"/>
      <c r="J14" s="100"/>
      <c r="K14" s="100"/>
      <c r="L14" s="100"/>
      <c r="M14" s="27"/>
      <c r="N14" s="27"/>
      <c r="O14" s="27"/>
      <c r="P14" s="18"/>
      <c r="Q14" s="23"/>
      <c r="R14" s="51"/>
      <c r="S14" s="44"/>
      <c r="T14" s="25">
        <f t="shared" si="3"/>
        <v>0</v>
      </c>
      <c r="U14" s="25" t="str">
        <f t="shared" si="4"/>
        <v/>
      </c>
      <c r="V14" s="25" t="str">
        <f t="shared" si="5"/>
        <v/>
      </c>
      <c r="W14" s="26"/>
      <c r="X14" s="105"/>
      <c r="Y14" s="106"/>
      <c r="Z14" s="31"/>
      <c r="AA14" s="23" t="s">
        <v>15</v>
      </c>
      <c r="AB14" s="24">
        <v>3423</v>
      </c>
      <c r="AC14" s="44"/>
      <c r="AD14" s="25">
        <f t="shared" si="6"/>
        <v>0</v>
      </c>
      <c r="AE14" s="25" t="str">
        <f t="shared" si="7"/>
        <v/>
      </c>
      <c r="AF14" s="25" t="str">
        <f t="shared" si="8"/>
        <v/>
      </c>
      <c r="AG14" s="26"/>
      <c r="AH14" s="84"/>
      <c r="AI14" s="84"/>
    </row>
    <row r="15" spans="1:35" x14ac:dyDescent="0.25">
      <c r="A15" s="61" t="s">
        <v>37</v>
      </c>
      <c r="B15" s="46"/>
      <c r="C15" s="107"/>
      <c r="D15" s="99"/>
      <c r="E15" s="25">
        <f t="shared" si="0"/>
        <v>0</v>
      </c>
      <c r="F15" s="25" t="str">
        <f t="shared" si="1"/>
        <v/>
      </c>
      <c r="G15" s="25" t="str">
        <f t="shared" si="2"/>
        <v/>
      </c>
      <c r="H15" s="26"/>
      <c r="I15" s="100"/>
      <c r="J15" s="100"/>
      <c r="K15" s="100"/>
      <c r="L15" s="100"/>
      <c r="M15" s="27"/>
      <c r="N15" s="27"/>
      <c r="O15" s="27"/>
      <c r="P15" s="18"/>
      <c r="Q15" s="23"/>
      <c r="R15" s="51"/>
      <c r="S15" s="44"/>
      <c r="T15" s="25">
        <f t="shared" si="3"/>
        <v>0</v>
      </c>
      <c r="U15" s="25" t="str">
        <f t="shared" si="4"/>
        <v/>
      </c>
      <c r="V15" s="25" t="str">
        <f t="shared" si="5"/>
        <v/>
      </c>
      <c r="W15" s="26"/>
      <c r="X15" s="105"/>
      <c r="Y15" s="106"/>
      <c r="Z15" s="18"/>
      <c r="AA15" s="23" t="s">
        <v>15</v>
      </c>
      <c r="AB15" s="24">
        <v>3503</v>
      </c>
      <c r="AC15" s="44"/>
      <c r="AD15" s="25">
        <f t="shared" si="6"/>
        <v>0</v>
      </c>
      <c r="AE15" s="25" t="str">
        <f t="shared" si="7"/>
        <v/>
      </c>
      <c r="AF15" s="25" t="str">
        <f t="shared" si="8"/>
        <v/>
      </c>
      <c r="AG15" s="26"/>
      <c r="AH15" s="84"/>
      <c r="AI15" s="84"/>
    </row>
    <row r="16" spans="1:35" ht="13" x14ac:dyDescent="0.3">
      <c r="A16" s="23" t="s">
        <v>21</v>
      </c>
      <c r="B16" s="28">
        <v>1314</v>
      </c>
      <c r="C16" s="107"/>
      <c r="D16" s="99"/>
      <c r="E16" s="25">
        <f t="shared" si="0"/>
        <v>0</v>
      </c>
      <c r="F16" s="25" t="str">
        <f t="shared" si="1"/>
        <v/>
      </c>
      <c r="G16" s="25" t="str">
        <f t="shared" si="2"/>
        <v/>
      </c>
      <c r="H16" s="29">
        <v>4</v>
      </c>
      <c r="I16" s="100"/>
      <c r="J16" s="100"/>
      <c r="K16" s="100"/>
      <c r="L16" s="100"/>
      <c r="M16" s="27"/>
      <c r="N16" s="27"/>
      <c r="O16" s="27"/>
      <c r="P16" s="31"/>
      <c r="Q16" s="23"/>
      <c r="R16" s="51"/>
      <c r="S16" s="30"/>
      <c r="T16" s="25">
        <f t="shared" si="3"/>
        <v>0</v>
      </c>
      <c r="U16" s="25" t="str">
        <f t="shared" si="4"/>
        <v/>
      </c>
      <c r="V16" s="25" t="str">
        <f t="shared" si="5"/>
        <v/>
      </c>
      <c r="W16" s="26"/>
      <c r="X16" s="105"/>
      <c r="Y16" s="106"/>
      <c r="Z16" s="18"/>
      <c r="AA16" s="23" t="s">
        <v>15</v>
      </c>
      <c r="AB16" s="24">
        <v>3603</v>
      </c>
      <c r="AC16" s="44"/>
      <c r="AD16" s="25">
        <f t="shared" si="6"/>
        <v>0</v>
      </c>
      <c r="AE16" s="25" t="str">
        <f t="shared" si="7"/>
        <v/>
      </c>
      <c r="AF16" s="25" t="str">
        <f t="shared" si="8"/>
        <v/>
      </c>
      <c r="AG16" s="26"/>
      <c r="AH16" s="84"/>
      <c r="AI16" s="84"/>
    </row>
    <row r="17" spans="1:36" x14ac:dyDescent="0.25">
      <c r="A17" s="23" t="s">
        <v>15</v>
      </c>
      <c r="B17" s="28">
        <v>1113</v>
      </c>
      <c r="C17" s="107"/>
      <c r="D17" s="99"/>
      <c r="E17" s="25">
        <f t="shared" si="0"/>
        <v>0</v>
      </c>
      <c r="F17" s="25" t="str">
        <f t="shared" si="1"/>
        <v/>
      </c>
      <c r="G17" s="25" t="str">
        <f t="shared" si="2"/>
        <v/>
      </c>
      <c r="H17" s="29"/>
      <c r="I17" s="108"/>
      <c r="J17" s="100"/>
      <c r="K17" s="100"/>
      <c r="L17" s="100"/>
      <c r="M17" s="27"/>
      <c r="N17" s="27"/>
      <c r="O17" s="27"/>
      <c r="P17" s="18"/>
      <c r="Q17" s="23"/>
      <c r="R17" s="51"/>
      <c r="S17" s="30"/>
      <c r="T17" s="25">
        <f t="shared" si="3"/>
        <v>0</v>
      </c>
      <c r="U17" s="25" t="str">
        <f t="shared" si="4"/>
        <v/>
      </c>
      <c r="V17" s="25" t="str">
        <f t="shared" si="5"/>
        <v/>
      </c>
      <c r="W17" s="26"/>
      <c r="X17" s="105"/>
      <c r="Y17" s="106"/>
      <c r="Z17" s="18"/>
      <c r="AA17" s="53" t="s">
        <v>15</v>
      </c>
      <c r="AB17" s="24">
        <v>3713</v>
      </c>
      <c r="AC17" s="44"/>
      <c r="AD17" s="25">
        <f t="shared" si="6"/>
        <v>0</v>
      </c>
      <c r="AE17" s="25" t="str">
        <f t="shared" si="7"/>
        <v/>
      </c>
      <c r="AF17" s="25" t="str">
        <f t="shared" si="8"/>
        <v/>
      </c>
      <c r="AG17" s="26"/>
      <c r="AH17" s="84"/>
      <c r="AI17" s="84"/>
    </row>
    <row r="18" spans="1:36" x14ac:dyDescent="0.25">
      <c r="A18" s="61" t="s">
        <v>38</v>
      </c>
      <c r="B18" s="46"/>
      <c r="C18" s="107"/>
      <c r="D18" s="99"/>
      <c r="E18" s="25">
        <f t="shared" ref="E18" si="15">IF(H18&lt;&gt;"",H18,3)*IF(C18="A",4,IF(C18="B",3,IF(C18="C",2,IF(C18="D",1,IF(AND(C18&gt;=0,C18&lt;=4,ISNUMBER(C18)),C18,0)))))</f>
        <v>0</v>
      </c>
      <c r="F18" s="25" t="str">
        <f t="shared" ref="F18" si="16">IF(OR(C18="A",C18="B",C18="C",C18="D",C18="F",AND(C18&gt;=0,C18&lt;=4,ISNUMBER(C18))),IF(H18&lt;&gt;"",H18,3),"")</f>
        <v/>
      </c>
      <c r="G18" s="25" t="str">
        <f t="shared" ref="G18" si="17">IF(OR(C18="A",C18="B",C18="C",C18="D",C18="P",AND(C18&gt;=0,C18&lt;=4,ISNUMBER(C18))),IF(H18&lt;&gt;"",H18,3),"")</f>
        <v/>
      </c>
      <c r="H18" s="29"/>
      <c r="I18" s="108"/>
      <c r="J18" s="100"/>
      <c r="K18" s="100"/>
      <c r="L18" s="100"/>
      <c r="M18" s="27"/>
      <c r="N18" s="27"/>
      <c r="O18" s="27"/>
      <c r="P18" s="18"/>
      <c r="Q18" s="23"/>
      <c r="R18" s="51"/>
      <c r="S18" s="30"/>
      <c r="T18" s="25">
        <f t="shared" si="3"/>
        <v>0</v>
      </c>
      <c r="U18" s="25" t="str">
        <f t="shared" si="4"/>
        <v/>
      </c>
      <c r="V18" s="25" t="str">
        <f t="shared" si="5"/>
        <v/>
      </c>
      <c r="W18" s="26"/>
      <c r="X18" s="105"/>
      <c r="Y18" s="106"/>
      <c r="Z18" s="18"/>
      <c r="AA18" s="53" t="s">
        <v>15</v>
      </c>
      <c r="AB18" s="24">
        <v>4503</v>
      </c>
      <c r="AC18" s="44"/>
      <c r="AD18" s="25">
        <f t="shared" si="6"/>
        <v>0</v>
      </c>
      <c r="AE18" s="25" t="str">
        <f t="shared" si="7"/>
        <v/>
      </c>
      <c r="AF18" s="25" t="str">
        <f t="shared" si="8"/>
        <v/>
      </c>
      <c r="AG18" s="26"/>
      <c r="AH18" s="84"/>
      <c r="AI18" s="84"/>
    </row>
    <row r="19" spans="1:36" x14ac:dyDescent="0.25">
      <c r="A19" s="61" t="s">
        <v>38</v>
      </c>
      <c r="B19" s="46"/>
      <c r="C19" s="107"/>
      <c r="D19" s="99"/>
      <c r="E19" s="25">
        <f t="shared" si="0"/>
        <v>0</v>
      </c>
      <c r="F19" s="25" t="str">
        <f t="shared" si="1"/>
        <v/>
      </c>
      <c r="G19" s="25" t="str">
        <f t="shared" si="2"/>
        <v/>
      </c>
      <c r="H19" s="29"/>
      <c r="I19" s="100"/>
      <c r="J19" s="100"/>
      <c r="K19" s="100"/>
      <c r="L19" s="100"/>
      <c r="M19" s="27"/>
      <c r="N19" s="27"/>
      <c r="O19" s="27"/>
      <c r="P19" s="18"/>
      <c r="Q19" s="18"/>
      <c r="R19" s="18"/>
      <c r="S19" s="23"/>
      <c r="T19" s="18"/>
      <c r="U19" s="18" t="str">
        <f t="shared" si="4"/>
        <v/>
      </c>
      <c r="V19" s="18" t="str">
        <f t="shared" si="5"/>
        <v/>
      </c>
      <c r="W19" s="32"/>
      <c r="X19" s="109"/>
      <c r="Y19" s="109"/>
      <c r="Z19" s="18"/>
      <c r="AA19" s="53" t="s">
        <v>20</v>
      </c>
      <c r="AB19" s="24">
        <v>2203</v>
      </c>
      <c r="AC19" s="44"/>
      <c r="AD19" s="25">
        <f t="shared" si="6"/>
        <v>0</v>
      </c>
      <c r="AE19" s="25" t="str">
        <f t="shared" si="7"/>
        <v/>
      </c>
      <c r="AF19" s="25" t="str">
        <f t="shared" si="8"/>
        <v/>
      </c>
      <c r="AG19" s="26"/>
      <c r="AH19" s="84"/>
      <c r="AI19" s="84"/>
    </row>
    <row r="20" spans="1:36" x14ac:dyDescent="0.25">
      <c r="A20" s="60" t="s">
        <v>22</v>
      </c>
      <c r="B20" s="46"/>
      <c r="C20" s="107"/>
      <c r="D20" s="99"/>
      <c r="E20" s="25">
        <f t="shared" si="0"/>
        <v>0</v>
      </c>
      <c r="F20" s="25" t="str">
        <f t="shared" si="1"/>
        <v/>
      </c>
      <c r="G20" s="25" t="str">
        <f t="shared" si="2"/>
        <v/>
      </c>
      <c r="H20" s="29"/>
      <c r="I20" s="110"/>
      <c r="J20" s="100"/>
      <c r="K20" s="100"/>
      <c r="L20" s="100"/>
      <c r="M20" s="27"/>
      <c r="N20" s="27"/>
      <c r="O20" s="27"/>
      <c r="P20" s="18"/>
      <c r="Q20" s="111"/>
      <c r="R20" s="111"/>
      <c r="S20" s="111"/>
      <c r="T20" s="87"/>
      <c r="U20" s="87"/>
      <c r="V20" s="87"/>
      <c r="W20" s="87"/>
      <c r="X20" s="17" t="s">
        <v>24</v>
      </c>
      <c r="Y20" s="22"/>
      <c r="Z20" s="18"/>
      <c r="AA20" s="53" t="s">
        <v>20</v>
      </c>
      <c r="AB20" s="24">
        <v>3113</v>
      </c>
      <c r="AC20" s="69"/>
      <c r="AD20" s="25">
        <f t="shared" ref="AD20" si="18">IF(AG20&lt;&gt;"",AG20,3)*IF(AC20="A",4,IF(AC20="B",3,IF(AC20="C",2,IF(AC20="D",1,IF(AND(AC20&gt;=0,AC20&lt;=4,ISNUMBER(AC20)),AC20,0)))))</f>
        <v>0</v>
      </c>
      <c r="AE20" s="25" t="str">
        <f t="shared" ref="AE20" si="19">IF(OR(AC20="A",AC20="B",AC20="C",AC20="D",AC20="F",AND(AC20&gt;=0,AC20&lt;=4,ISNUMBER(AC20))),IF(AG20&lt;&gt;"",AG20,3),"")</f>
        <v/>
      </c>
      <c r="AF20" s="25" t="str">
        <f t="shared" ref="AF20" si="20">IF(OR(AC20="A",AC20="B",AC20="C",AC20="D",AC20="P",AND(AC20&gt;=0,AC20&lt;=4,ISNUMBER(AC20))),IF(AG20&lt;&gt;"",AG20,3),"")</f>
        <v/>
      </c>
      <c r="AG20" s="26"/>
      <c r="AH20" s="84"/>
      <c r="AI20" s="84"/>
    </row>
    <row r="21" spans="1:36" x14ac:dyDescent="0.25">
      <c r="A21" s="60" t="s">
        <v>23</v>
      </c>
      <c r="B21" s="46"/>
      <c r="C21" s="107"/>
      <c r="D21" s="99"/>
      <c r="E21" s="25">
        <f t="shared" ref="E21" si="21">IF(H21&lt;&gt;"",H21,3)*IF(C21="A",4,IF(C21="B",3,IF(C21="C",2,IF(C21="D",1,IF(AND(C21&gt;=0,C21&lt;=4,ISNUMBER(C21)),C21,0)))))</f>
        <v>0</v>
      </c>
      <c r="F21" s="25" t="str">
        <f t="shared" ref="F21" si="22">IF(OR(C21="A",C21="B",C21="C",C21="D",C21="F",AND(C21&gt;=0,C21&lt;=4,ISNUMBER(C21))),IF(H21&lt;&gt;"",H21,3),"")</f>
        <v/>
      </c>
      <c r="G21" s="25" t="str">
        <f t="shared" si="2"/>
        <v/>
      </c>
      <c r="H21" s="29"/>
      <c r="I21" s="110"/>
      <c r="J21" s="100"/>
      <c r="K21" s="100"/>
      <c r="L21" s="100"/>
      <c r="M21" s="27"/>
      <c r="N21" s="27"/>
      <c r="O21" s="27"/>
      <c r="P21" s="18"/>
      <c r="Q21" s="33" t="s">
        <v>25</v>
      </c>
      <c r="R21" s="76"/>
      <c r="S21" s="22"/>
      <c r="T21" s="22"/>
      <c r="U21" s="22"/>
      <c r="V21" s="34"/>
      <c r="W21" s="22"/>
      <c r="X21" s="22"/>
      <c r="Y21" s="83"/>
      <c r="Z21" s="18"/>
    </row>
    <row r="22" spans="1:36" ht="13" thickBot="1" x14ac:dyDescent="0.3">
      <c r="A22" s="23"/>
      <c r="B22" s="46"/>
      <c r="C22" s="98"/>
      <c r="D22" s="99"/>
      <c r="E22" s="25">
        <f t="shared" si="0"/>
        <v>0</v>
      </c>
      <c r="F22" s="25" t="str">
        <f t="shared" si="1"/>
        <v/>
      </c>
      <c r="G22" s="25" t="str">
        <f t="shared" si="2"/>
        <v/>
      </c>
      <c r="H22" s="29"/>
      <c r="I22" s="100"/>
      <c r="J22" s="100"/>
      <c r="K22" s="100"/>
      <c r="L22" s="100"/>
      <c r="M22" s="27"/>
      <c r="N22" s="27"/>
      <c r="O22" s="27"/>
      <c r="P22" s="18"/>
      <c r="Q22" s="122">
        <f>SUM(G7:G24,V7:V18,AF8:AF20,AF23:AF30,AF40:AF43,G29:G44,O29:O44)</f>
        <v>0</v>
      </c>
      <c r="R22" s="122"/>
      <c r="S22" s="22" t="s">
        <v>26</v>
      </c>
      <c r="T22" s="22"/>
      <c r="U22" s="22"/>
      <c r="V22" s="22"/>
      <c r="W22" s="22"/>
      <c r="X22" s="22"/>
      <c r="Y22" s="22"/>
      <c r="Z22" s="18"/>
      <c r="AA22" s="120" t="s">
        <v>54</v>
      </c>
      <c r="AB22" s="120"/>
      <c r="AC22" s="120"/>
      <c r="AD22" s="120"/>
      <c r="AE22" s="120"/>
      <c r="AF22" s="120"/>
      <c r="AG22" s="120"/>
      <c r="AH22" s="120"/>
      <c r="AI22" s="120"/>
    </row>
    <row r="23" spans="1:36" ht="13.5" thickTop="1" thickBot="1" x14ac:dyDescent="0.3">
      <c r="A23" s="23"/>
      <c r="B23" s="46"/>
      <c r="C23" s="98"/>
      <c r="D23" s="99"/>
      <c r="E23" s="25">
        <f t="shared" si="0"/>
        <v>0</v>
      </c>
      <c r="F23" s="25" t="str">
        <f t="shared" si="1"/>
        <v/>
      </c>
      <c r="G23" s="25" t="str">
        <f t="shared" si="2"/>
        <v/>
      </c>
      <c r="H23" s="29"/>
      <c r="I23" s="100"/>
      <c r="J23" s="100"/>
      <c r="K23" s="100"/>
      <c r="L23" s="100"/>
      <c r="M23" s="27"/>
      <c r="N23" s="27"/>
      <c r="O23" s="27"/>
      <c r="P23" s="18"/>
      <c r="Q23" s="101" t="str">
        <f>IF(SUM(F7:F24,U7:U18,AE8:AE20,AE40:AE43,AD40:AD43,F29:F44,N29:N44)=0,"N/A",ROUNDDOWN(SUM(E7:E24,T7:T18,AD8:AD20,AD23:AD30,AD40:AD43,E29:E44,M29:M44)/SUM(F7:F24,U7:U18,AE8:AE20,AE23:AE30,AE40:AE43,F29:F44,N29:N44),2))</f>
        <v>N/A</v>
      </c>
      <c r="R23" s="101"/>
      <c r="S23" s="22" t="s">
        <v>27</v>
      </c>
      <c r="T23" s="22"/>
      <c r="U23" s="22"/>
      <c r="V23" s="22"/>
      <c r="W23" s="22"/>
      <c r="X23" s="22"/>
      <c r="Y23" s="22"/>
      <c r="Z23" s="18"/>
      <c r="AA23" s="23" t="s">
        <v>15</v>
      </c>
      <c r="AB23" s="50"/>
      <c r="AC23" s="68"/>
      <c r="AD23" s="25">
        <f t="shared" ref="AD23:AD29" si="23">IF(AG23&lt;&gt;"",AG23,3)*IF(AC23="A",4,IF(AC23="B",3,IF(AC23="C",2,IF(AC23="D",1,IF(AND(AC23&gt;=0,AC23&lt;=4,ISNUMBER(AC23)),AC23,0)))))</f>
        <v>0</v>
      </c>
      <c r="AE23" s="25" t="str">
        <f t="shared" ref="AE23:AE29" si="24">IF(OR(AC23="A",AC23="B",AC23="C",AC23="D",AC23="F",AND(AC23&gt;=0,AC23&lt;=4,ISNUMBER(AC23))),IF(AG23&lt;&gt;"",AG23,3),"")</f>
        <v/>
      </c>
      <c r="AF23" s="25" t="str">
        <f t="shared" ref="AF23:AF29" si="25">IF(OR(AC23="A",AC23="B",AC23="C",AC23="D",AC23="P",AND(AC23&gt;=0,AC23&lt;=4,ISNUMBER(AC23))),IF(AG23&lt;&gt;"",AG23,3),"")</f>
        <v/>
      </c>
      <c r="AG23" s="26"/>
      <c r="AH23" s="86"/>
      <c r="AI23" s="86"/>
    </row>
    <row r="24" spans="1:36" ht="13.5" thickTop="1" thickBot="1" x14ac:dyDescent="0.3">
      <c r="A24" s="23"/>
      <c r="B24" s="46"/>
      <c r="C24" s="98"/>
      <c r="D24" s="99"/>
      <c r="E24" s="25">
        <f t="shared" si="0"/>
        <v>0</v>
      </c>
      <c r="F24" s="25" t="str">
        <f t="shared" si="1"/>
        <v/>
      </c>
      <c r="G24" s="25" t="str">
        <f t="shared" si="2"/>
        <v/>
      </c>
      <c r="H24" s="29"/>
      <c r="I24" s="100"/>
      <c r="J24" s="100"/>
      <c r="K24" s="100"/>
      <c r="L24" s="100"/>
      <c r="M24" s="27"/>
      <c r="N24" s="27"/>
      <c r="O24" s="27"/>
      <c r="P24" s="18"/>
      <c r="Q24" s="95">
        <f>SUMIF(B7:B24,"&gt;2999",G7:G24)+SUMIF(B29:B44,"&gt;2999",G29:G44)+SUMIF(J29:J44,"&gt;2999",O29:O44)+SUMIF(R7:R18,"&gt;2999",V7:V18)+SUMIF(AB8:AB20,"&gt;2999",AF8:AF20)+SUMIF(AB22:AB24,"&gt;2999",AF22:AF24)+SUMIF(AB25:AB34,"&gt;2999",AF25:AF34)+SUMIF(AB39:AB43,"&gt;2999",AF39:AF43)</f>
        <v>0</v>
      </c>
      <c r="R24" s="95"/>
      <c r="S24" s="45" t="s">
        <v>40</v>
      </c>
      <c r="T24" s="22"/>
      <c r="U24" s="22"/>
      <c r="V24" s="22"/>
      <c r="W24" s="22"/>
      <c r="X24" s="22"/>
      <c r="Y24" s="22"/>
      <c r="Z24" s="18"/>
      <c r="AA24" s="23" t="s">
        <v>15</v>
      </c>
      <c r="AB24" s="50"/>
      <c r="AC24" s="66"/>
      <c r="AD24" s="25">
        <f t="shared" si="23"/>
        <v>0</v>
      </c>
      <c r="AE24" s="25" t="str">
        <f t="shared" si="24"/>
        <v/>
      </c>
      <c r="AF24" s="25" t="str">
        <f t="shared" si="25"/>
        <v/>
      </c>
      <c r="AG24" s="26"/>
      <c r="AH24" s="84"/>
      <c r="AI24" s="84"/>
    </row>
    <row r="25" spans="1:36" ht="14" thickTop="1" thickBot="1" x14ac:dyDescent="0.35">
      <c r="A25" s="94"/>
      <c r="B25" s="94"/>
      <c r="C25" s="94"/>
      <c r="D25" s="94"/>
      <c r="E25" s="94"/>
      <c r="F25" s="94"/>
      <c r="G25" s="94"/>
      <c r="H25" s="94"/>
      <c r="I25" s="94"/>
      <c r="J25" s="94"/>
      <c r="K25" s="94"/>
      <c r="L25" s="94"/>
      <c r="M25" s="27"/>
      <c r="N25" s="27"/>
      <c r="O25" s="22"/>
      <c r="P25" s="18"/>
      <c r="Q25" s="95">
        <f>SUMIF(B7:B24,"&gt;2999",F7:F24)+SUMIF(B29:B44,"&gt;2999",F29:F44)+SUMIF(J29:J44,"&gt;2999",N29:N44)+SUMIF(R7:R19,"&gt;2999",U7:U19)+SUMIF(AB8:AB21,"&gt;2999",AE8:AE21)+SUMIF(AB23:AB24,"&gt;2999",AE23:AE24)+SUMIF(AB26:AB35,"&gt;2999",AE26:AE35)+SUMIF(AB39:AB44,"&gt;2999",AE39:AE44)</f>
        <v>0</v>
      </c>
      <c r="R25" s="95"/>
      <c r="S25" s="77" t="s">
        <v>41</v>
      </c>
      <c r="Z25" s="13"/>
      <c r="AB25" s="67"/>
      <c r="AC25" s="67"/>
      <c r="AD25" s="25"/>
      <c r="AE25" s="25"/>
      <c r="AF25" s="25"/>
      <c r="AG25" s="67"/>
      <c r="AH25" s="67"/>
      <c r="AI25" s="67"/>
    </row>
    <row r="26" spans="1:36" ht="13.5" thickBot="1" x14ac:dyDescent="0.35">
      <c r="A26" s="12" t="s">
        <v>53</v>
      </c>
      <c r="B26" s="22"/>
      <c r="C26" s="22"/>
      <c r="D26" s="22"/>
      <c r="E26" s="22"/>
      <c r="F26" s="22"/>
      <c r="G26" s="22"/>
      <c r="H26" s="22"/>
      <c r="I26" s="22"/>
      <c r="J26" s="22"/>
      <c r="K26" s="22"/>
      <c r="L26" s="22"/>
      <c r="M26" s="27"/>
      <c r="N26" s="27"/>
      <c r="O26" s="22"/>
      <c r="P26" s="18"/>
      <c r="Q26" s="96">
        <f>SUMIF(B7:B24,"&gt;2999",E7:E24)+SUMIF(B29:B44,"&gt;2999",E29:E44)+SUMIF(J29:J44,"&gt;2999",M29:M44)+SUMIF(R7:R18,"&gt;2999",T7:T18)+SUMIF(AB8:AB20,"&gt;2999",AD8:AD20)+SUMIF(AB22:AB24,"&gt;2999",AD22:AD24)+SUMIF(AB25:AB34,"&gt;2999",AD25:AD34)+SUMIF(AB39:AB43,"&gt;2999",AD39:AD43)</f>
        <v>0</v>
      </c>
      <c r="R26" s="96"/>
      <c r="S26" s="17" t="s">
        <v>28</v>
      </c>
      <c r="T26" s="22"/>
      <c r="U26" s="22"/>
      <c r="V26" s="22"/>
      <c r="W26" s="22"/>
      <c r="X26" s="22"/>
      <c r="Y26" s="22"/>
      <c r="Z26" s="22"/>
      <c r="AA26" s="67" t="s">
        <v>49</v>
      </c>
      <c r="AB26" s="74"/>
      <c r="AC26" s="72"/>
      <c r="AD26" s="25"/>
      <c r="AE26" s="25"/>
      <c r="AF26" s="25"/>
      <c r="AG26" s="26"/>
      <c r="AH26" s="73"/>
      <c r="AI26" s="73"/>
    </row>
    <row r="27" spans="1:36" ht="13.5" thickBot="1" x14ac:dyDescent="0.35">
      <c r="A27" s="12" t="s">
        <v>29</v>
      </c>
      <c r="B27" s="12"/>
      <c r="C27" s="22"/>
      <c r="D27" s="22"/>
      <c r="E27" s="27"/>
      <c r="F27" s="27"/>
      <c r="G27" s="27"/>
      <c r="H27" s="27"/>
      <c r="I27" s="65" t="s">
        <v>51</v>
      </c>
      <c r="J27" s="57"/>
      <c r="K27" s="57"/>
      <c r="L27" s="57"/>
      <c r="M27" s="57"/>
      <c r="N27" s="57"/>
      <c r="O27" s="57"/>
      <c r="P27" s="57"/>
      <c r="Q27" s="97" t="str">
        <f>IF(SUM(Q26)=0,"N/A",Q26/Q25)</f>
        <v>N/A</v>
      </c>
      <c r="R27" s="97"/>
      <c r="S27" s="22" t="s">
        <v>30</v>
      </c>
      <c r="T27" s="22"/>
      <c r="U27" s="22"/>
      <c r="V27" s="22"/>
      <c r="W27" s="22"/>
      <c r="X27" s="22"/>
      <c r="Y27" s="22"/>
      <c r="AA27" s="53" t="s">
        <v>55</v>
      </c>
      <c r="AB27" s="74"/>
      <c r="AC27" s="72"/>
      <c r="AD27" s="25"/>
      <c r="AE27" s="25"/>
      <c r="AF27" s="25"/>
      <c r="AG27" s="26"/>
      <c r="AH27" s="81"/>
      <c r="AI27" s="73"/>
      <c r="AJ27" s="36"/>
    </row>
    <row r="28" spans="1:36" ht="18" customHeight="1" thickTop="1" thickBot="1" x14ac:dyDescent="0.3">
      <c r="A28" s="27" t="s">
        <v>3</v>
      </c>
      <c r="B28" s="27"/>
      <c r="C28" s="27" t="s">
        <v>31</v>
      </c>
      <c r="D28" s="5" t="s">
        <v>32</v>
      </c>
      <c r="E28" s="27"/>
      <c r="F28" s="27"/>
      <c r="G28" s="27"/>
      <c r="H28" s="27"/>
      <c r="I28" s="27" t="s">
        <v>3</v>
      </c>
      <c r="J28" s="27"/>
      <c r="K28" s="27" t="s">
        <v>31</v>
      </c>
      <c r="L28" s="37" t="s">
        <v>32</v>
      </c>
      <c r="M28" s="21" t="s">
        <v>5</v>
      </c>
      <c r="N28" s="21" t="s">
        <v>6</v>
      </c>
      <c r="O28" s="21" t="s">
        <v>7</v>
      </c>
      <c r="P28" s="18"/>
      <c r="Q28" s="124"/>
      <c r="R28" s="125"/>
      <c r="S28" s="17" t="s">
        <v>33</v>
      </c>
      <c r="T28" s="22"/>
      <c r="U28" s="22"/>
      <c r="V28" s="22"/>
      <c r="W28" s="22"/>
      <c r="X28" s="22"/>
      <c r="Y28" s="22"/>
      <c r="Z28" s="18"/>
      <c r="AA28" s="55"/>
      <c r="AB28" s="50"/>
      <c r="AC28" s="78"/>
      <c r="AD28" s="25">
        <f t="shared" si="23"/>
        <v>0</v>
      </c>
      <c r="AE28" s="25" t="str">
        <f t="shared" si="24"/>
        <v/>
      </c>
      <c r="AF28" s="25" t="str">
        <f t="shared" si="25"/>
        <v/>
      </c>
      <c r="AG28" s="26"/>
      <c r="AH28" s="86"/>
      <c r="AI28" s="86"/>
      <c r="AJ28" s="52"/>
    </row>
    <row r="29" spans="1:36" ht="16.5" thickTop="1" thickBot="1" x14ac:dyDescent="0.4">
      <c r="A29" s="38"/>
      <c r="B29" s="39"/>
      <c r="C29" s="62"/>
      <c r="D29" s="40"/>
      <c r="E29" s="14">
        <f t="shared" ref="E29:E44" si="26">IF(H29&lt;&gt;"",H29,3)*IF(C29="A",4,IF(C29="B",3,IF(C29="C",2,IF(C29="D",1,IF(AND(C29&gt;=0,C29&lt;=4,ISNUMBER(C29)),C29,0)))))</f>
        <v>0</v>
      </c>
      <c r="F29" s="14" t="str">
        <f t="shared" ref="F29:F44" si="27">IF(OR(C29="A",C29="B",C29="C",C29="D",C29="F",AND(C29&gt;=0,C29&lt;=4,ISNUMBER(C29))),IF(H29&lt;&gt;"",H29,3),"")</f>
        <v/>
      </c>
      <c r="G29" s="14" t="str">
        <f t="shared" ref="G29:G44" si="28">IF(OR(C29="A",C29="B",C29="C",C29="D",C29="P",AND(C29&gt;=0,C29&lt;=4,ISNUMBER(C29))),IF(H29&lt;&gt;"",H29,3),"")</f>
        <v/>
      </c>
      <c r="H29" s="41"/>
      <c r="I29" s="63"/>
      <c r="J29" s="64"/>
      <c r="K29" s="62"/>
      <c r="L29" s="75"/>
      <c r="M29" s="14">
        <f t="shared" ref="M29:M44" si="29">L29*IF(OR(K29="A",K29="RA"),4,IF(OR(K29="B",K29="RB"),3,IF(OR(K29="C",K29="RC"),2,IF(OR(K29="D",K29="RD"),1,IF(AND(K29&gt;=0,K29=4,ISNUMBER(K29)),K29,0)))))</f>
        <v>0</v>
      </c>
      <c r="N29" s="14" t="str">
        <f t="shared" ref="N29:N44" si="30">IF(OR(K29="",L29=""),"",IF(OR(K29="A",K29="B",K29="C",K29="D",K29="F",K29="RA",K29="RB",K29="RC",K29="RD",K29="RF",AND(K29&gt;=0,K29&lt;=4,ISNUMBER(K29))),L29,""))</f>
        <v/>
      </c>
      <c r="O29" s="14" t="str">
        <f t="shared" ref="O29:O44" si="31">IF(OR(K29="",L29=""),"",IF(OR(K29="A",K29="B",K29="C",K29="D",K29="P",AND(K29&gt;=0,K29&lt;=4,ISNUMBER(K29))),L29,""))</f>
        <v/>
      </c>
      <c r="P29" s="18"/>
      <c r="Q29" s="103">
        <v>120</v>
      </c>
      <c r="R29" s="103"/>
      <c r="S29" s="22" t="s">
        <v>34</v>
      </c>
      <c r="T29" s="22"/>
      <c r="U29" s="22"/>
      <c r="V29" s="22"/>
      <c r="W29" s="22"/>
      <c r="X29" s="22"/>
      <c r="Y29" s="22"/>
      <c r="Z29" s="18"/>
      <c r="AA29" s="55"/>
      <c r="AB29" s="50"/>
      <c r="AC29" s="69"/>
      <c r="AD29" s="25">
        <f t="shared" si="23"/>
        <v>0</v>
      </c>
      <c r="AE29" s="25" t="str">
        <f t="shared" si="24"/>
        <v/>
      </c>
      <c r="AF29" s="25" t="str">
        <f t="shared" si="25"/>
        <v/>
      </c>
      <c r="AG29" s="26"/>
      <c r="AH29" s="84"/>
      <c r="AI29" s="84"/>
    </row>
    <row r="30" spans="1:36" ht="13" thickBot="1" x14ac:dyDescent="0.3">
      <c r="A30" s="38"/>
      <c r="B30" s="39"/>
      <c r="C30" s="62"/>
      <c r="D30" s="40"/>
      <c r="E30" s="14">
        <f t="shared" si="26"/>
        <v>0</v>
      </c>
      <c r="F30" s="14" t="str">
        <f t="shared" si="27"/>
        <v/>
      </c>
      <c r="G30" s="14" t="str">
        <f t="shared" si="28"/>
        <v/>
      </c>
      <c r="H30" s="42"/>
      <c r="I30" s="63"/>
      <c r="J30" s="64"/>
      <c r="K30" s="62"/>
      <c r="L30" s="75"/>
      <c r="M30" s="14">
        <f t="shared" si="29"/>
        <v>0</v>
      </c>
      <c r="N30" s="14" t="str">
        <f t="shared" si="30"/>
        <v/>
      </c>
      <c r="O30" s="14" t="str">
        <f t="shared" si="31"/>
        <v/>
      </c>
      <c r="P30" s="18"/>
      <c r="Q30" s="27" t="s">
        <v>35</v>
      </c>
      <c r="R30" s="27"/>
      <c r="S30" s="27"/>
      <c r="T30" s="27"/>
      <c r="U30" s="27"/>
      <c r="V30" s="27"/>
      <c r="W30" s="27"/>
      <c r="X30" s="27"/>
      <c r="Y30" s="27"/>
      <c r="Z30" s="18"/>
      <c r="AA30" s="56"/>
      <c r="AB30" s="50"/>
      <c r="AC30" s="79"/>
      <c r="AD30" s="25">
        <f t="shared" ref="AD30" si="32">IF(AG30&lt;&gt;"",AG30,3)*IF(AC30="A",4,IF(AC30="B",3,IF(AC30="C",2,IF(AC30="D",1,IF(AND(AC30&gt;=0,AC30&lt;=4,ISNUMBER(AC30)),AC30,0)))))</f>
        <v>0</v>
      </c>
      <c r="AE30" s="25" t="str">
        <f t="shared" ref="AE30" si="33">IF(OR(AC30="A",AC30="B",AC30="C",AC30="D",AC30="F",AND(AC30&gt;=0,AC30&lt;=4,ISNUMBER(AC30))),IF(AG30&lt;&gt;"",AG30,3),"")</f>
        <v/>
      </c>
      <c r="AF30" s="25" t="str">
        <f t="shared" ref="AF30" si="34">IF(OR(AC30="A",AC30="B",AC30="C",AC30="D",AC30="P",AND(AC30&gt;=0,AC30&lt;=4,ISNUMBER(AC30))),IF(AG30&lt;&gt;"",AG30,3),"")</f>
        <v/>
      </c>
      <c r="AG30" s="26">
        <v>3</v>
      </c>
      <c r="AH30" s="84"/>
      <c r="AI30" s="84"/>
    </row>
    <row r="31" spans="1:36" ht="13" thickBot="1" x14ac:dyDescent="0.3">
      <c r="A31" s="38"/>
      <c r="B31" s="39"/>
      <c r="C31" s="62"/>
      <c r="D31" s="40"/>
      <c r="E31" s="14">
        <f t="shared" si="26"/>
        <v>0</v>
      </c>
      <c r="F31" s="14" t="str">
        <f t="shared" si="27"/>
        <v/>
      </c>
      <c r="G31" s="14" t="str">
        <f t="shared" si="28"/>
        <v/>
      </c>
      <c r="H31" s="42"/>
      <c r="I31" s="63"/>
      <c r="J31" s="64"/>
      <c r="K31" s="62"/>
      <c r="L31" s="75"/>
      <c r="M31" s="14">
        <f t="shared" si="29"/>
        <v>0</v>
      </c>
      <c r="N31" s="14" t="str">
        <f t="shared" si="30"/>
        <v/>
      </c>
      <c r="O31" s="14" t="str">
        <f t="shared" si="31"/>
        <v/>
      </c>
      <c r="P31" s="18"/>
      <c r="Q31" s="27"/>
      <c r="R31" s="27"/>
      <c r="S31" s="27"/>
      <c r="T31" s="27"/>
      <c r="U31" s="27"/>
      <c r="V31" s="27"/>
      <c r="W31" s="27"/>
      <c r="X31" s="27"/>
      <c r="Y31" s="27"/>
      <c r="Z31" s="18"/>
      <c r="AA31" s="80"/>
      <c r="AB31" s="74"/>
      <c r="AC31" s="72"/>
      <c r="AD31" s="25"/>
      <c r="AE31" s="25"/>
      <c r="AF31" s="25"/>
      <c r="AG31" s="26"/>
      <c r="AH31" s="73"/>
      <c r="AI31" s="73"/>
    </row>
    <row r="32" spans="1:36" ht="13.5" thickBot="1" x14ac:dyDescent="0.35">
      <c r="A32" s="38"/>
      <c r="B32" s="39"/>
      <c r="C32" s="62"/>
      <c r="D32" s="40"/>
      <c r="E32" s="14">
        <f t="shared" si="26"/>
        <v>0</v>
      </c>
      <c r="F32" s="14" t="str">
        <f t="shared" si="27"/>
        <v/>
      </c>
      <c r="G32" s="14" t="str">
        <f t="shared" si="28"/>
        <v/>
      </c>
      <c r="H32" s="42"/>
      <c r="I32" s="63"/>
      <c r="J32" s="64"/>
      <c r="K32" s="62"/>
      <c r="L32" s="75"/>
      <c r="M32" s="14">
        <f t="shared" si="29"/>
        <v>0</v>
      </c>
      <c r="N32" s="14" t="str">
        <f t="shared" si="30"/>
        <v/>
      </c>
      <c r="O32" s="14" t="str">
        <f t="shared" si="31"/>
        <v/>
      </c>
      <c r="P32" s="18"/>
      <c r="Q32" s="27"/>
      <c r="R32" s="27"/>
      <c r="S32" s="27"/>
      <c r="T32" s="27"/>
      <c r="U32" s="27"/>
      <c r="V32" s="27"/>
      <c r="W32" s="27"/>
      <c r="X32" s="27"/>
      <c r="Y32" s="27"/>
      <c r="Z32" s="18"/>
      <c r="AA32" s="123" t="s">
        <v>52</v>
      </c>
      <c r="AB32" s="123"/>
      <c r="AC32" s="123"/>
      <c r="AD32" s="123"/>
      <c r="AE32" s="123"/>
      <c r="AF32" s="123"/>
      <c r="AG32" s="123"/>
      <c r="AH32" s="123"/>
      <c r="AI32" s="123"/>
    </row>
    <row r="33" spans="1:36" ht="13" thickBot="1" x14ac:dyDescent="0.3">
      <c r="A33" s="38"/>
      <c r="B33" s="39"/>
      <c r="C33" s="62"/>
      <c r="D33" s="40"/>
      <c r="E33" s="14">
        <f t="shared" si="26"/>
        <v>0</v>
      </c>
      <c r="F33" s="14" t="str">
        <f t="shared" si="27"/>
        <v/>
      </c>
      <c r="G33" s="14" t="str">
        <f t="shared" si="28"/>
        <v/>
      </c>
      <c r="H33" s="42"/>
      <c r="I33" s="63"/>
      <c r="J33" s="64"/>
      <c r="K33" s="62"/>
      <c r="L33" s="75"/>
      <c r="M33" s="14">
        <f t="shared" si="29"/>
        <v>0</v>
      </c>
      <c r="N33" s="14" t="str">
        <f t="shared" si="30"/>
        <v/>
      </c>
      <c r="O33" s="14" t="str">
        <f t="shared" si="31"/>
        <v/>
      </c>
      <c r="P33" s="18"/>
      <c r="Q33" s="27"/>
      <c r="R33" s="27"/>
      <c r="S33" s="27"/>
      <c r="T33" s="27"/>
      <c r="U33" s="27"/>
      <c r="V33" s="27"/>
      <c r="W33" s="27"/>
      <c r="X33" s="27"/>
      <c r="Y33" s="27"/>
      <c r="Z33" s="18"/>
    </row>
    <row r="34" spans="1:36" ht="13" thickBot="1" x14ac:dyDescent="0.3">
      <c r="A34" s="38"/>
      <c r="B34" s="39"/>
      <c r="C34" s="62"/>
      <c r="D34" s="40"/>
      <c r="E34" s="14">
        <f t="shared" si="26"/>
        <v>0</v>
      </c>
      <c r="F34" s="14" t="str">
        <f t="shared" si="27"/>
        <v/>
      </c>
      <c r="G34" s="14" t="str">
        <f t="shared" si="28"/>
        <v/>
      </c>
      <c r="H34" s="42"/>
      <c r="I34" s="63"/>
      <c r="J34" s="64"/>
      <c r="K34" s="62"/>
      <c r="L34" s="75"/>
      <c r="M34" s="14">
        <f t="shared" si="29"/>
        <v>0</v>
      </c>
      <c r="N34" s="14" t="str">
        <f t="shared" si="30"/>
        <v/>
      </c>
      <c r="O34" s="14" t="str">
        <f t="shared" si="31"/>
        <v/>
      </c>
      <c r="P34" s="18"/>
      <c r="Q34" s="27"/>
      <c r="R34" s="27"/>
      <c r="S34" s="27"/>
      <c r="T34" s="27"/>
      <c r="U34" s="27"/>
      <c r="V34" s="27"/>
      <c r="W34" s="27"/>
      <c r="X34" s="27"/>
      <c r="Y34" s="27"/>
      <c r="Z34" s="18"/>
      <c r="AA34" s="53"/>
      <c r="AB34" s="74"/>
      <c r="AC34" s="72"/>
      <c r="AD34" s="25"/>
      <c r="AE34" s="25"/>
      <c r="AF34" s="25"/>
      <c r="AG34" s="26"/>
      <c r="AH34" s="73"/>
      <c r="AI34" s="73"/>
    </row>
    <row r="35" spans="1:36" ht="13" thickBot="1" x14ac:dyDescent="0.3">
      <c r="A35" s="38"/>
      <c r="B35" s="39"/>
      <c r="C35" s="62"/>
      <c r="D35" s="40"/>
      <c r="E35" s="14">
        <f t="shared" si="26"/>
        <v>0</v>
      </c>
      <c r="F35" s="14" t="str">
        <f t="shared" si="27"/>
        <v/>
      </c>
      <c r="G35" s="14" t="str">
        <f t="shared" si="28"/>
        <v/>
      </c>
      <c r="H35" s="42"/>
      <c r="I35" s="63"/>
      <c r="J35" s="64"/>
      <c r="K35" s="62"/>
      <c r="L35" s="75"/>
      <c r="M35" s="14">
        <f t="shared" si="29"/>
        <v>0</v>
      </c>
      <c r="N35" s="14" t="str">
        <f t="shared" si="30"/>
        <v/>
      </c>
      <c r="O35" s="14" t="str">
        <f t="shared" si="31"/>
        <v/>
      </c>
      <c r="P35" s="18"/>
      <c r="Q35" s="27"/>
      <c r="R35" s="27"/>
      <c r="S35" s="27"/>
      <c r="T35" s="27"/>
      <c r="U35" s="27"/>
      <c r="V35" s="27"/>
      <c r="W35" s="27"/>
      <c r="X35" s="27"/>
      <c r="Y35" s="27"/>
      <c r="Z35" s="18"/>
    </row>
    <row r="36" spans="1:36" ht="13" thickBot="1" x14ac:dyDescent="0.3">
      <c r="A36" s="38"/>
      <c r="B36" s="39"/>
      <c r="C36" s="62"/>
      <c r="D36" s="40"/>
      <c r="E36" s="14">
        <f t="shared" si="26"/>
        <v>0</v>
      </c>
      <c r="F36" s="14" t="str">
        <f t="shared" si="27"/>
        <v/>
      </c>
      <c r="G36" s="14" t="str">
        <f t="shared" si="28"/>
        <v/>
      </c>
      <c r="H36" s="42"/>
      <c r="I36" s="63"/>
      <c r="J36" s="64"/>
      <c r="K36" s="62"/>
      <c r="L36" s="75"/>
      <c r="M36" s="14">
        <f t="shared" si="29"/>
        <v>0</v>
      </c>
      <c r="N36" s="14" t="str">
        <f t="shared" si="30"/>
        <v/>
      </c>
      <c r="O36" s="14" t="str">
        <f t="shared" si="31"/>
        <v/>
      </c>
      <c r="P36" s="18"/>
      <c r="Q36" s="27"/>
      <c r="R36" s="27"/>
      <c r="S36" s="27"/>
      <c r="T36" s="27"/>
      <c r="U36" s="27"/>
      <c r="V36" s="27"/>
      <c r="W36" s="27"/>
      <c r="X36" s="27"/>
      <c r="Y36" s="27"/>
      <c r="Z36" s="18"/>
      <c r="AA36" s="54"/>
      <c r="AB36" s="70"/>
      <c r="AC36" s="37"/>
      <c r="AD36" s="14"/>
      <c r="AE36" s="14"/>
      <c r="AF36" s="14"/>
      <c r="AG36" s="15"/>
      <c r="AH36" s="104"/>
      <c r="AI36" s="104"/>
    </row>
    <row r="37" spans="1:36" ht="13" thickBot="1" x14ac:dyDescent="0.3">
      <c r="A37" s="38"/>
      <c r="B37" s="39"/>
      <c r="C37" s="62"/>
      <c r="D37" s="40"/>
      <c r="E37" s="14">
        <f t="shared" si="26"/>
        <v>0</v>
      </c>
      <c r="F37" s="14" t="str">
        <f t="shared" si="27"/>
        <v/>
      </c>
      <c r="G37" s="14" t="str">
        <f t="shared" si="28"/>
        <v/>
      </c>
      <c r="H37" s="42"/>
      <c r="I37" s="63"/>
      <c r="J37" s="64"/>
      <c r="K37" s="62"/>
      <c r="L37" s="75"/>
      <c r="M37" s="14">
        <f t="shared" si="29"/>
        <v>0</v>
      </c>
      <c r="N37" s="14" t="str">
        <f t="shared" si="30"/>
        <v/>
      </c>
      <c r="O37" s="14" t="str">
        <f t="shared" si="31"/>
        <v/>
      </c>
      <c r="P37" s="18"/>
      <c r="Q37" s="27"/>
      <c r="R37" s="27"/>
      <c r="S37" s="27"/>
      <c r="T37" s="27"/>
      <c r="U37" s="27"/>
      <c r="V37" s="27"/>
      <c r="W37" s="27"/>
      <c r="X37" s="27"/>
      <c r="Y37" s="27"/>
      <c r="Z37" s="18"/>
      <c r="AB37" s="71"/>
      <c r="AC37" s="72"/>
      <c r="AD37" s="25"/>
      <c r="AE37" s="25"/>
      <c r="AF37" s="25"/>
      <c r="AG37" s="26"/>
      <c r="AH37" s="73"/>
      <c r="AI37" s="73"/>
    </row>
    <row r="38" spans="1:36" ht="13.5" thickBot="1" x14ac:dyDescent="0.35">
      <c r="A38" s="38"/>
      <c r="B38" s="39"/>
      <c r="C38" s="62"/>
      <c r="D38" s="40"/>
      <c r="E38" s="14">
        <f t="shared" si="26"/>
        <v>0</v>
      </c>
      <c r="F38" s="14" t="str">
        <f t="shared" si="27"/>
        <v/>
      </c>
      <c r="G38" s="14" t="str">
        <f t="shared" si="28"/>
        <v/>
      </c>
      <c r="H38" s="42"/>
      <c r="I38" s="63"/>
      <c r="J38" s="64"/>
      <c r="K38" s="62"/>
      <c r="L38" s="75"/>
      <c r="M38" s="14">
        <f t="shared" si="29"/>
        <v>0</v>
      </c>
      <c r="N38" s="14" t="str">
        <f t="shared" si="30"/>
        <v/>
      </c>
      <c r="O38" s="14" t="str">
        <f t="shared" si="31"/>
        <v/>
      </c>
      <c r="P38" s="18"/>
      <c r="Q38" s="27"/>
      <c r="R38" s="27"/>
      <c r="S38" s="27"/>
      <c r="T38" s="27"/>
      <c r="U38" s="27"/>
      <c r="V38" s="27"/>
      <c r="W38" s="27"/>
      <c r="X38" s="27"/>
      <c r="Y38" s="27"/>
      <c r="Z38" s="18"/>
      <c r="AA38" s="35"/>
      <c r="AB38" s="71"/>
      <c r="AC38" s="72"/>
      <c r="AD38" s="25"/>
      <c r="AE38" s="25"/>
      <c r="AF38" s="25"/>
      <c r="AG38" s="26"/>
      <c r="AH38" s="73"/>
      <c r="AI38" s="73"/>
      <c r="AJ38" s="36"/>
    </row>
    <row r="39" spans="1:36" ht="13" thickBot="1" x14ac:dyDescent="0.3">
      <c r="A39" s="38"/>
      <c r="B39" s="39"/>
      <c r="C39" s="62"/>
      <c r="D39" s="40"/>
      <c r="E39" s="14">
        <f t="shared" si="26"/>
        <v>0</v>
      </c>
      <c r="F39" s="14" t="str">
        <f t="shared" si="27"/>
        <v/>
      </c>
      <c r="G39" s="14" t="str">
        <f t="shared" si="28"/>
        <v/>
      </c>
      <c r="H39" s="42"/>
      <c r="I39" s="63"/>
      <c r="J39" s="64"/>
      <c r="K39" s="62"/>
      <c r="L39" s="75"/>
      <c r="M39" s="14">
        <f t="shared" si="29"/>
        <v>0</v>
      </c>
      <c r="N39" s="14" t="str">
        <f t="shared" si="30"/>
        <v/>
      </c>
      <c r="O39" s="14" t="str">
        <f t="shared" si="31"/>
        <v/>
      </c>
      <c r="P39" s="18"/>
      <c r="Q39" s="27"/>
      <c r="R39" s="27"/>
      <c r="S39" s="27"/>
      <c r="T39" s="27"/>
      <c r="U39" s="27"/>
      <c r="V39" s="27"/>
      <c r="W39" s="27"/>
      <c r="X39" s="27"/>
      <c r="Y39" s="27"/>
      <c r="Z39" s="18"/>
      <c r="AA39" s="71"/>
      <c r="AB39" s="71"/>
      <c r="AC39" s="72"/>
      <c r="AD39" s="25"/>
      <c r="AE39" s="25"/>
      <c r="AF39" s="25"/>
      <c r="AG39" s="26"/>
      <c r="AH39" s="90"/>
      <c r="AI39" s="90"/>
    </row>
    <row r="40" spans="1:36" ht="13" thickBot="1" x14ac:dyDescent="0.3">
      <c r="A40" s="38"/>
      <c r="B40" s="39"/>
      <c r="C40" s="62"/>
      <c r="D40" s="40"/>
      <c r="E40" s="14">
        <f t="shared" si="26"/>
        <v>0</v>
      </c>
      <c r="F40" s="14" t="str">
        <f t="shared" si="27"/>
        <v/>
      </c>
      <c r="G40" s="14" t="str">
        <f t="shared" si="28"/>
        <v/>
      </c>
      <c r="H40" s="42"/>
      <c r="I40" s="63"/>
      <c r="J40" s="64"/>
      <c r="K40" s="62"/>
      <c r="L40" s="75"/>
      <c r="M40" s="14">
        <f t="shared" si="29"/>
        <v>0</v>
      </c>
      <c r="N40" s="14" t="str">
        <f t="shared" si="30"/>
        <v/>
      </c>
      <c r="O40" s="14" t="str">
        <f t="shared" si="31"/>
        <v/>
      </c>
      <c r="P40" s="18"/>
      <c r="Q40" s="27"/>
      <c r="R40" s="27"/>
      <c r="S40" s="27"/>
      <c r="T40" s="27"/>
      <c r="U40" s="27"/>
      <c r="V40" s="27"/>
      <c r="W40" s="27"/>
      <c r="X40" s="27"/>
      <c r="Y40" s="27"/>
      <c r="Z40" s="18"/>
      <c r="AA40" s="56" t="s">
        <v>39</v>
      </c>
      <c r="AB40" s="50">
        <v>4203</v>
      </c>
      <c r="AC40" s="88"/>
      <c r="AD40" s="25">
        <f>IF(AG40&lt;&gt;"",AG40,3)*IF(AC40="A",4,IF(AC40="B",3,IF(AC40="C",2,IF(AC40="D",1,IF(AND(AC40&gt;=0,AC40&lt;=4,ISNUMBER(AC40)),AC40,0)))))</f>
        <v>0</v>
      </c>
      <c r="AE40" s="25" t="str">
        <f t="shared" ref="AE40:AE43" si="35">IF(OR(AC40="A",AC40="B",AC40="C",AC40="D",AC40="F",AND(AC40&gt;=0,AC40&lt;=4,ISNUMBER(AC40))),IF(AG40&lt;&gt;"",AG40,3),"")</f>
        <v/>
      </c>
      <c r="AF40" s="25" t="str">
        <f t="shared" ref="AF40:AF43" si="36">IF(OR(AC40="A",AC40="B",AC40="C",AC40="D",AC40="P",AND(AC40&gt;=0,AC40&lt;=4,ISNUMBER(AC40))),IF(AG40&lt;&gt;"",AG40,3),"")</f>
        <v/>
      </c>
      <c r="AG40" s="26"/>
      <c r="AH40" s="89"/>
      <c r="AI40" s="89"/>
    </row>
    <row r="41" spans="1:36" ht="13" thickBot="1" x14ac:dyDescent="0.3">
      <c r="A41" s="38"/>
      <c r="B41" s="39"/>
      <c r="C41" s="62"/>
      <c r="D41" s="40"/>
      <c r="E41" s="14">
        <f t="shared" si="26"/>
        <v>0</v>
      </c>
      <c r="F41" s="14" t="str">
        <f t="shared" si="27"/>
        <v/>
      </c>
      <c r="G41" s="14" t="str">
        <f t="shared" si="28"/>
        <v/>
      </c>
      <c r="H41" s="42"/>
      <c r="I41" s="63"/>
      <c r="J41" s="64"/>
      <c r="K41" s="62"/>
      <c r="L41" s="75"/>
      <c r="M41" s="14">
        <f t="shared" si="29"/>
        <v>0</v>
      </c>
      <c r="N41" s="14" t="str">
        <f t="shared" si="30"/>
        <v/>
      </c>
      <c r="O41" s="14" t="str">
        <f t="shared" si="31"/>
        <v/>
      </c>
      <c r="P41" s="18"/>
      <c r="Q41" s="27"/>
      <c r="R41" s="27"/>
      <c r="S41" s="27"/>
      <c r="T41" s="27"/>
      <c r="U41" s="27"/>
      <c r="V41" s="27"/>
      <c r="W41" s="27"/>
      <c r="X41" s="27"/>
      <c r="Y41" s="27"/>
      <c r="Z41" s="18"/>
      <c r="AA41" s="55"/>
      <c r="AB41" s="50"/>
      <c r="AC41" s="44"/>
      <c r="AD41" s="25">
        <f t="shared" ref="AD41:AD43" si="37">IF(AG41&lt;&gt;"",AG41,3)*IF(AC41="A",4,IF(AC41="B",3,IF(AC41="C",2,IF(AC41="D",1,IF(AND(AC41&gt;=0,AC41&lt;=4,ISNUMBER(AC41)),AC41,0)))))</f>
        <v>0</v>
      </c>
      <c r="AE41" s="25" t="str">
        <f t="shared" si="35"/>
        <v/>
      </c>
      <c r="AF41" s="25" t="str">
        <f t="shared" si="36"/>
        <v/>
      </c>
      <c r="AG41" s="26"/>
      <c r="AH41" s="84"/>
      <c r="AI41" s="84"/>
    </row>
    <row r="42" spans="1:36" ht="13" thickBot="1" x14ac:dyDescent="0.3">
      <c r="A42" s="38"/>
      <c r="B42" s="39"/>
      <c r="C42" s="62"/>
      <c r="D42" s="40"/>
      <c r="E42" s="14">
        <f t="shared" si="26"/>
        <v>0</v>
      </c>
      <c r="F42" s="14" t="str">
        <f t="shared" si="27"/>
        <v/>
      </c>
      <c r="G42" s="14" t="str">
        <f t="shared" si="28"/>
        <v/>
      </c>
      <c r="H42" s="42"/>
      <c r="I42" s="63"/>
      <c r="J42" s="64"/>
      <c r="K42" s="62"/>
      <c r="L42" s="75"/>
      <c r="M42" s="14">
        <f t="shared" si="29"/>
        <v>0</v>
      </c>
      <c r="N42" s="14" t="str">
        <f t="shared" si="30"/>
        <v/>
      </c>
      <c r="O42" s="14" t="str">
        <f t="shared" si="31"/>
        <v/>
      </c>
      <c r="P42" s="18"/>
      <c r="Q42" s="27"/>
      <c r="R42" s="27"/>
      <c r="S42" s="27"/>
      <c r="T42" s="27"/>
      <c r="U42" s="27"/>
      <c r="V42" s="27"/>
      <c r="W42" s="27"/>
      <c r="X42" s="27"/>
      <c r="Y42" s="27"/>
      <c r="Z42" s="18"/>
      <c r="AA42" s="55"/>
      <c r="AB42" s="50"/>
      <c r="AC42" s="44"/>
      <c r="AD42" s="25">
        <f t="shared" si="37"/>
        <v>0</v>
      </c>
      <c r="AE42" s="25" t="str">
        <f t="shared" si="35"/>
        <v/>
      </c>
      <c r="AF42" s="25" t="str">
        <f t="shared" si="36"/>
        <v/>
      </c>
      <c r="AG42" s="26"/>
      <c r="AH42" s="84"/>
      <c r="AI42" s="84"/>
    </row>
    <row r="43" spans="1:36" ht="13" thickBot="1" x14ac:dyDescent="0.3">
      <c r="A43" s="38"/>
      <c r="B43" s="39"/>
      <c r="C43" s="62"/>
      <c r="D43" s="40"/>
      <c r="E43" s="14">
        <f t="shared" si="26"/>
        <v>0</v>
      </c>
      <c r="F43" s="14" t="str">
        <f t="shared" si="27"/>
        <v/>
      </c>
      <c r="G43" s="14" t="str">
        <f t="shared" si="28"/>
        <v/>
      </c>
      <c r="H43" s="42"/>
      <c r="I43" s="63"/>
      <c r="J43" s="64"/>
      <c r="K43" s="62"/>
      <c r="L43" s="75"/>
      <c r="M43" s="14">
        <f t="shared" si="29"/>
        <v>0</v>
      </c>
      <c r="N43" s="14" t="str">
        <f t="shared" si="30"/>
        <v/>
      </c>
      <c r="O43" s="14" t="str">
        <f t="shared" si="31"/>
        <v/>
      </c>
      <c r="P43" s="18"/>
      <c r="Q43" s="22"/>
      <c r="R43" s="22"/>
      <c r="S43" s="22"/>
      <c r="T43" s="22"/>
      <c r="U43" s="22"/>
      <c r="V43" s="22"/>
      <c r="W43" s="22"/>
      <c r="X43" s="22"/>
      <c r="Y43" s="22"/>
      <c r="Z43" s="18"/>
      <c r="AA43" s="55"/>
      <c r="AB43" s="50"/>
      <c r="AC43" s="44"/>
      <c r="AD43" s="25">
        <f t="shared" si="37"/>
        <v>0</v>
      </c>
      <c r="AE43" s="25" t="str">
        <f t="shared" si="35"/>
        <v/>
      </c>
      <c r="AF43" s="25" t="str">
        <f t="shared" si="36"/>
        <v/>
      </c>
      <c r="AG43" s="26"/>
      <c r="AH43" s="84"/>
      <c r="AI43" s="84"/>
    </row>
    <row r="44" spans="1:36" x14ac:dyDescent="0.25">
      <c r="A44" s="38"/>
      <c r="B44" s="39"/>
      <c r="C44" s="62"/>
      <c r="D44" s="40"/>
      <c r="E44" s="14">
        <f t="shared" si="26"/>
        <v>0</v>
      </c>
      <c r="F44" s="14" t="str">
        <f t="shared" si="27"/>
        <v/>
      </c>
      <c r="G44" s="14" t="str">
        <f t="shared" si="28"/>
        <v/>
      </c>
      <c r="H44" s="42"/>
      <c r="I44" s="63"/>
      <c r="J44" s="64"/>
      <c r="K44" s="62"/>
      <c r="L44" s="75"/>
      <c r="M44" s="14">
        <f t="shared" si="29"/>
        <v>0</v>
      </c>
      <c r="N44" s="14" t="str">
        <f t="shared" si="30"/>
        <v/>
      </c>
      <c r="O44" s="14" t="str">
        <f t="shared" si="31"/>
        <v/>
      </c>
      <c r="P44" s="18"/>
      <c r="Q44" s="22"/>
      <c r="R44" s="22"/>
      <c r="S44" s="22"/>
      <c r="T44" s="22"/>
      <c r="U44" s="22"/>
      <c r="V44" s="22"/>
      <c r="W44" s="22"/>
      <c r="X44" s="22"/>
      <c r="Y44" s="22"/>
      <c r="Z44" s="18"/>
      <c r="AA44" s="14"/>
      <c r="AB44" s="14"/>
      <c r="AC44" s="37"/>
      <c r="AD44" s="14"/>
      <c r="AE44" s="14"/>
      <c r="AF44" s="14"/>
      <c r="AG44" s="15"/>
      <c r="AH44" s="104"/>
      <c r="AI44" s="104"/>
    </row>
    <row r="45" spans="1:36" x14ac:dyDescent="0.25">
      <c r="M45" s="14"/>
      <c r="N45" s="14"/>
      <c r="O45" s="14"/>
      <c r="P45" s="18"/>
      <c r="Q45" s="13"/>
      <c r="R45" s="13"/>
      <c r="S45" s="13"/>
      <c r="T45" s="13"/>
      <c r="U45" s="13"/>
      <c r="V45" s="13"/>
      <c r="W45" s="13"/>
      <c r="X45" s="13"/>
      <c r="Y45" s="13"/>
      <c r="AA45" s="14"/>
      <c r="AB45" s="14"/>
      <c r="AC45" s="37"/>
      <c r="AD45" s="14"/>
      <c r="AE45" s="14"/>
      <c r="AF45" s="14"/>
      <c r="AG45" s="15"/>
      <c r="AH45" s="104"/>
      <c r="AI45" s="104"/>
    </row>
    <row r="46" spans="1:36" x14ac:dyDescent="0.25">
      <c r="Q46" s="13"/>
      <c r="R46" s="13"/>
      <c r="S46" s="13"/>
      <c r="T46" s="13"/>
      <c r="U46" s="13"/>
      <c r="V46" s="13"/>
      <c r="W46" s="13"/>
      <c r="X46" s="13"/>
      <c r="Y46" s="13"/>
      <c r="AA46" s="14"/>
      <c r="AB46" s="16"/>
      <c r="AC46" s="37"/>
      <c r="AD46" s="14"/>
      <c r="AE46" s="14"/>
      <c r="AF46" s="14"/>
      <c r="AG46" s="15"/>
      <c r="AH46" s="104"/>
      <c r="AI46" s="104"/>
    </row>
    <row r="47" spans="1:36" x14ac:dyDescent="0.25">
      <c r="Q47" s="13"/>
      <c r="R47" s="13"/>
      <c r="S47" s="13"/>
      <c r="T47" s="13"/>
      <c r="U47" s="13"/>
      <c r="V47" s="13"/>
      <c r="W47" s="13"/>
      <c r="X47" s="13"/>
      <c r="Y47" s="13"/>
      <c r="AA47" s="14"/>
      <c r="AB47" s="16"/>
      <c r="AC47" s="37"/>
      <c r="AD47" s="14"/>
      <c r="AE47" s="14"/>
      <c r="AF47" s="14"/>
      <c r="AG47" s="15"/>
      <c r="AH47" s="104"/>
      <c r="AI47" s="104"/>
    </row>
    <row r="48" spans="1:36" x14ac:dyDescent="0.25">
      <c r="Q48" s="13"/>
      <c r="R48" s="13"/>
      <c r="S48" s="13"/>
      <c r="T48" s="13"/>
      <c r="U48" s="13"/>
      <c r="V48" s="13"/>
      <c r="W48" s="13"/>
      <c r="X48" s="13"/>
      <c r="Y48" s="13"/>
      <c r="AA48" s="14"/>
      <c r="AB48" s="14"/>
      <c r="AC48" s="37"/>
      <c r="AD48" s="14"/>
      <c r="AE48" s="14"/>
      <c r="AF48" s="14"/>
      <c r="AG48" s="15"/>
      <c r="AH48" s="104"/>
      <c r="AI48" s="104"/>
    </row>
    <row r="49" spans="17:35" x14ac:dyDescent="0.25">
      <c r="Q49" s="13"/>
      <c r="R49" s="13"/>
      <c r="S49" s="13"/>
      <c r="T49" s="13"/>
      <c r="U49" s="13"/>
      <c r="V49" s="13"/>
      <c r="W49" s="13"/>
      <c r="X49" s="13"/>
      <c r="Y49" s="13"/>
      <c r="AA49" s="14"/>
      <c r="AB49" s="37"/>
      <c r="AC49" s="37"/>
      <c r="AD49" s="14"/>
      <c r="AE49" s="14"/>
      <c r="AF49" s="14"/>
      <c r="AG49" s="15"/>
      <c r="AH49" s="104"/>
      <c r="AI49" s="104"/>
    </row>
    <row r="50" spans="17:35" x14ac:dyDescent="0.25">
      <c r="Q50" s="13"/>
      <c r="R50" s="13"/>
      <c r="S50" s="13"/>
      <c r="T50" s="13"/>
      <c r="U50" s="13"/>
      <c r="V50" s="13"/>
      <c r="W50" s="13"/>
      <c r="X50" s="13"/>
      <c r="Y50" s="13"/>
      <c r="AA50" s="14"/>
      <c r="AB50" s="37"/>
      <c r="AC50" s="37"/>
      <c r="AD50" s="14"/>
      <c r="AE50" s="14"/>
      <c r="AF50" s="14"/>
      <c r="AG50" s="15"/>
      <c r="AH50" s="102"/>
      <c r="AI50" s="102"/>
    </row>
    <row r="51" spans="17:35" x14ac:dyDescent="0.25">
      <c r="Q51" s="13"/>
      <c r="R51" s="13"/>
      <c r="S51" s="13"/>
      <c r="T51" s="13"/>
      <c r="U51" s="13"/>
      <c r="V51" s="13"/>
      <c r="W51" s="13"/>
      <c r="X51" s="13"/>
      <c r="Y51" s="13"/>
      <c r="AA51" s="14"/>
      <c r="AB51" s="14"/>
      <c r="AC51" s="14"/>
      <c r="AD51" s="14"/>
      <c r="AE51" s="14"/>
      <c r="AF51" s="14"/>
      <c r="AG51" s="14"/>
      <c r="AH51" s="14"/>
      <c r="AI51" s="14"/>
    </row>
    <row r="52" spans="17:35" x14ac:dyDescent="0.25">
      <c r="Q52" s="13"/>
      <c r="R52" s="13"/>
      <c r="S52" s="13"/>
      <c r="T52" s="13"/>
      <c r="U52" s="13"/>
      <c r="V52" s="13"/>
      <c r="W52" s="13"/>
      <c r="X52" s="13"/>
      <c r="Y52" s="13"/>
      <c r="AA52" s="27"/>
      <c r="AB52" s="27"/>
      <c r="AC52" s="27"/>
      <c r="AD52" s="27"/>
      <c r="AE52" s="27"/>
      <c r="AF52" s="27"/>
      <c r="AG52" s="27"/>
      <c r="AH52" s="27"/>
      <c r="AI52" s="27"/>
    </row>
    <row r="53" spans="17:35" x14ac:dyDescent="0.25">
      <c r="Q53" s="13"/>
      <c r="R53" s="13"/>
      <c r="S53" s="13"/>
      <c r="T53" s="13"/>
      <c r="U53" s="13"/>
      <c r="V53" s="13"/>
      <c r="W53" s="13"/>
      <c r="X53" s="13"/>
      <c r="Y53" s="13"/>
      <c r="AA53" s="14"/>
      <c r="AB53" s="14"/>
      <c r="AC53" s="14"/>
      <c r="AD53" s="14"/>
      <c r="AE53" s="14"/>
      <c r="AF53" s="14"/>
      <c r="AG53" s="14"/>
      <c r="AH53" s="14"/>
      <c r="AI53" s="14"/>
    </row>
    <row r="54" spans="17:35" x14ac:dyDescent="0.25">
      <c r="Q54" s="13"/>
      <c r="R54" s="13"/>
      <c r="S54" s="13"/>
      <c r="T54" s="13"/>
      <c r="U54" s="13"/>
      <c r="V54" s="13"/>
      <c r="W54" s="13"/>
      <c r="X54" s="13"/>
      <c r="Y54" s="13"/>
      <c r="AA54" s="18"/>
      <c r="AB54" s="18"/>
      <c r="AC54" s="18"/>
      <c r="AD54" s="18"/>
      <c r="AE54" s="18"/>
      <c r="AF54" s="18"/>
      <c r="AG54" s="14"/>
      <c r="AH54" s="18"/>
      <c r="AI54" s="18"/>
    </row>
  </sheetData>
  <sheetProtection algorithmName="SHA-512" hashValue="5nbgxmx5+3Drc8VT9kXbRwDGpX2VzaadY70uuFq8dLm40UkOj5saVEPZyWqWccL42rL4KO0GWGOop9T5r47qfQ==" saltValue="WOE+AF7jPf6R7jvX7/rjQg==" spinCount="100000" sheet="1" objects="1" scenarios="1"/>
  <mergeCells count="74">
    <mergeCell ref="Q22:R22"/>
    <mergeCell ref="Q25:R25"/>
    <mergeCell ref="AA22:AI22"/>
    <mergeCell ref="AA32:AI32"/>
    <mergeCell ref="Q28:R28"/>
    <mergeCell ref="B1:Q1"/>
    <mergeCell ref="S1:Y1"/>
    <mergeCell ref="AG1:AI1"/>
    <mergeCell ref="C7:D7"/>
    <mergeCell ref="I7:L7"/>
    <mergeCell ref="X7:Y7"/>
    <mergeCell ref="AA7:AI7"/>
    <mergeCell ref="C8:D8"/>
    <mergeCell ref="I8:L8"/>
    <mergeCell ref="X8:Y8"/>
    <mergeCell ref="AH8:AI8"/>
    <mergeCell ref="C9:D9"/>
    <mergeCell ref="I9:L9"/>
    <mergeCell ref="X9:Y9"/>
    <mergeCell ref="C10:D10"/>
    <mergeCell ref="I10:L10"/>
    <mergeCell ref="X10:Y10"/>
    <mergeCell ref="C11:D11"/>
    <mergeCell ref="I11:L11"/>
    <mergeCell ref="X11:Y11"/>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X17:Y17"/>
    <mergeCell ref="C22:D22"/>
    <mergeCell ref="I22:L22"/>
    <mergeCell ref="C17:D17"/>
    <mergeCell ref="I17:L17"/>
    <mergeCell ref="X18:Y18"/>
    <mergeCell ref="C19:D19"/>
    <mergeCell ref="I19:L19"/>
    <mergeCell ref="X19:Y19"/>
    <mergeCell ref="C20:D20"/>
    <mergeCell ref="I20:L20"/>
    <mergeCell ref="C21:D21"/>
    <mergeCell ref="I21:L21"/>
    <mergeCell ref="C18:D18"/>
    <mergeCell ref="I18:L18"/>
    <mergeCell ref="Q20:S20"/>
    <mergeCell ref="AH50:AI50"/>
    <mergeCell ref="Q29:R29"/>
    <mergeCell ref="AH36:AI36"/>
    <mergeCell ref="AH44:AI44"/>
    <mergeCell ref="AH45:AI45"/>
    <mergeCell ref="AH46:AI46"/>
    <mergeCell ref="AH47:AI47"/>
    <mergeCell ref="AH48:AI48"/>
    <mergeCell ref="AH49:AI49"/>
    <mergeCell ref="A25:L25"/>
    <mergeCell ref="Q24:R24"/>
    <mergeCell ref="Q26:R26"/>
    <mergeCell ref="Q27:R27"/>
    <mergeCell ref="C23:D23"/>
    <mergeCell ref="I23:L23"/>
    <mergeCell ref="Q23:R23"/>
    <mergeCell ref="C24:D24"/>
    <mergeCell ref="I24:L24"/>
  </mergeCells>
  <conditionalFormatting sqref="AB48 AB44:AB45">
    <cfRule type="expression" dxfId="65" priority="98" stopIfTrue="1">
      <formula>(AD44="")</formula>
    </cfRule>
    <cfRule type="expression" dxfId="64" priority="99" stopIfTrue="1">
      <formula>(NOT(OR(AD44="A",AD44="B",AD44="C",AD44="D",AD44="X",AD44="P")))</formula>
    </cfRule>
  </conditionalFormatting>
  <conditionalFormatting sqref="AA44:AA50">
    <cfRule type="expression" dxfId="63" priority="100" stopIfTrue="1">
      <formula>(AC44="")</formula>
    </cfRule>
    <cfRule type="expression" dxfId="62" priority="101" stopIfTrue="1">
      <formula>(NOT(OR(AC44="A",AC44="B",AC44="C",AC44="D",AC44="X",AC44="P",AND(AC44&gt;=0,AC44&lt;=4,ISNUMBER(AC44)))))</formula>
    </cfRule>
  </conditionalFormatting>
  <conditionalFormatting sqref="A7:A17 A19:A24 AA8:AA9 AA11:AA19 AA34 AA28:AA31">
    <cfRule type="expression" dxfId="61" priority="97" stopIfTrue="1">
      <formula>(C7="")</formula>
    </cfRule>
  </conditionalFormatting>
  <conditionalFormatting sqref="B7:B17 B19:B24 AB8:AB9 AB11:AB19 AB34 AB26:AB29 AB31">
    <cfRule type="expression" dxfId="60" priority="96" stopIfTrue="1">
      <formula>(C7="")</formula>
    </cfRule>
  </conditionalFormatting>
  <conditionalFormatting sqref="A29">
    <cfRule type="expression" dxfId="59" priority="89" stopIfTrue="1">
      <formula>(C29="")</formula>
    </cfRule>
  </conditionalFormatting>
  <conditionalFormatting sqref="B29">
    <cfRule type="expression" dxfId="58" priority="88" stopIfTrue="1">
      <formula>(C29="")</formula>
    </cfRule>
  </conditionalFormatting>
  <conditionalFormatting sqref="I29">
    <cfRule type="expression" dxfId="57" priority="87" stopIfTrue="1">
      <formula>(K29="")</formula>
    </cfRule>
  </conditionalFormatting>
  <conditionalFormatting sqref="J29">
    <cfRule type="expression" dxfId="56" priority="86" stopIfTrue="1">
      <formula>(K29="")</formula>
    </cfRule>
  </conditionalFormatting>
  <conditionalFormatting sqref="Q7:Q18">
    <cfRule type="expression" dxfId="55" priority="85" stopIfTrue="1">
      <formula>(S7="")</formula>
    </cfRule>
  </conditionalFormatting>
  <conditionalFormatting sqref="R7:R18">
    <cfRule type="expression" dxfId="54" priority="84" stopIfTrue="1">
      <formula>(S7="")</formula>
    </cfRule>
  </conditionalFormatting>
  <conditionalFormatting sqref="H7:H17 H19:H24 AG8:AG9 AG11:AG19 AG37:AG43 AG34 AG26:AG29 AG31">
    <cfRule type="expression" dxfId="53" priority="81" stopIfTrue="1">
      <formula>H7&lt;&gt;""</formula>
    </cfRule>
  </conditionalFormatting>
  <conditionalFormatting sqref="AB36 AB38">
    <cfRule type="expression" dxfId="52" priority="79" stopIfTrue="1">
      <formula>(AC36="")</formula>
    </cfRule>
  </conditionalFormatting>
  <conditionalFormatting sqref="AG15">
    <cfRule type="expression" dxfId="51" priority="68" stopIfTrue="1">
      <formula>AG15&lt;&gt;""</formula>
    </cfRule>
  </conditionalFormatting>
  <conditionalFormatting sqref="AA22">
    <cfRule type="expression" dxfId="50" priority="35">
      <formula>SUM(AF22:AF24)=9</formula>
    </cfRule>
    <cfRule type="expression" dxfId="49" priority="104" stopIfTrue="1">
      <formula>SUM(AF23:AF24)&lt;6</formula>
    </cfRule>
    <cfRule type="expression" dxfId="48" priority="105" stopIfTrue="1">
      <formula>SUM(AF23:AF24)&gt;6</formula>
    </cfRule>
  </conditionalFormatting>
  <conditionalFormatting sqref="H15">
    <cfRule type="expression" dxfId="47" priority="61" stopIfTrue="1">
      <formula>H15&lt;&gt;""</formula>
    </cfRule>
  </conditionalFormatting>
  <conditionalFormatting sqref="W7:W18">
    <cfRule type="expression" dxfId="46" priority="58" stopIfTrue="1">
      <formula>W7&lt;&gt;""</formula>
    </cfRule>
  </conditionalFormatting>
  <conditionalFormatting sqref="AG23">
    <cfRule type="expression" dxfId="45" priority="49" stopIfTrue="1">
      <formula>AG23&lt;&gt;""</formula>
    </cfRule>
  </conditionalFormatting>
  <conditionalFormatting sqref="AG34">
    <cfRule type="expression" dxfId="44" priority="43" stopIfTrue="1">
      <formula>AG34&lt;&gt;""</formula>
    </cfRule>
  </conditionalFormatting>
  <conditionalFormatting sqref="AA38">
    <cfRule type="expression" dxfId="43" priority="130" stopIfTrue="1">
      <formula>SUM(AF43:AF44)&lt;9</formula>
    </cfRule>
    <cfRule type="expression" dxfId="42" priority="131" stopIfTrue="1">
      <formula>SUM(AF43:AF44)&gt;9</formula>
    </cfRule>
  </conditionalFormatting>
  <conditionalFormatting sqref="AA32">
    <cfRule type="expression" dxfId="41" priority="32">
      <formula>SUM(AF39:AF43)=12</formula>
    </cfRule>
    <cfRule type="expression" dxfId="40" priority="142" stopIfTrue="1">
      <formula>SUM(AF40:AF43)&lt;12</formula>
    </cfRule>
    <cfRule type="expression" dxfId="39" priority="143" stopIfTrue="1">
      <formula>SUM(AF40:AF43)&gt;12</formula>
    </cfRule>
  </conditionalFormatting>
  <conditionalFormatting sqref="AG40">
    <cfRule type="expression" dxfId="38" priority="41" stopIfTrue="1">
      <formula>AG40&lt;&gt;""</formula>
    </cfRule>
  </conditionalFormatting>
  <conditionalFormatting sqref="AA39:AA43">
    <cfRule type="expression" dxfId="37" priority="26" stopIfTrue="1">
      <formula>(AC39="")</formula>
    </cfRule>
  </conditionalFormatting>
  <conditionalFormatting sqref="AB37:AB43">
    <cfRule type="expression" dxfId="36" priority="25" stopIfTrue="1">
      <formula>(AC37="")</formula>
    </cfRule>
  </conditionalFormatting>
  <conditionalFormatting sqref="AA23:AA24">
    <cfRule type="expression" dxfId="35" priority="24" stopIfTrue="1">
      <formula>(AC23="")</formula>
    </cfRule>
  </conditionalFormatting>
  <conditionalFormatting sqref="AB23">
    <cfRule type="expression" dxfId="34" priority="23" stopIfTrue="1">
      <formula>(AC23="")</formula>
    </cfRule>
  </conditionalFormatting>
  <conditionalFormatting sqref="A3">
    <cfRule type="expression" dxfId="33" priority="167">
      <formula>SUM(F7:F24)=41</formula>
    </cfRule>
    <cfRule type="expression" dxfId="32" priority="168" stopIfTrue="1">
      <formula>SUM(F7:F24)&lt;40</formula>
    </cfRule>
    <cfRule type="expression" dxfId="31" priority="169" stopIfTrue="1">
      <formula>SUM(F7:F24)&gt;40</formula>
    </cfRule>
  </conditionalFormatting>
  <conditionalFormatting sqref="A18">
    <cfRule type="expression" dxfId="30" priority="21" stopIfTrue="1">
      <formula>(C18="")</formula>
    </cfRule>
  </conditionalFormatting>
  <conditionalFormatting sqref="B18">
    <cfRule type="expression" dxfId="29" priority="20" stopIfTrue="1">
      <formula>(C18="")</formula>
    </cfRule>
  </conditionalFormatting>
  <conditionalFormatting sqref="H18">
    <cfRule type="expression" dxfId="28" priority="19" stopIfTrue="1">
      <formula>H18&lt;&gt;""</formula>
    </cfRule>
  </conditionalFormatting>
  <conditionalFormatting sqref="AA7">
    <cfRule type="expression" dxfId="27" priority="170" stopIfTrue="1">
      <formula>SUM(AF8:AF32)&lt;44</formula>
    </cfRule>
    <cfRule type="expression" dxfId="26" priority="171" stopIfTrue="1">
      <formula>SUM(AF8:AF32)&gt;44</formula>
    </cfRule>
  </conditionalFormatting>
  <conditionalFormatting sqref="AA10">
    <cfRule type="expression" dxfId="25" priority="18" stopIfTrue="1">
      <formula>(AC10="")</formula>
    </cfRule>
  </conditionalFormatting>
  <conditionalFormatting sqref="AB10">
    <cfRule type="expression" dxfId="24" priority="17" stopIfTrue="1">
      <formula>(AC10="")</formula>
    </cfRule>
  </conditionalFormatting>
  <conditionalFormatting sqref="AG10">
    <cfRule type="expression" dxfId="23" priority="16" stopIfTrue="1">
      <formula>AG10&lt;&gt;""</formula>
    </cfRule>
  </conditionalFormatting>
  <conditionalFormatting sqref="AA3">
    <cfRule type="expression" dxfId="22" priority="177">
      <formula>SUM(AE7:AE43)=61</formula>
    </cfRule>
    <cfRule type="expression" dxfId="21" priority="178" stopIfTrue="1">
      <formula>SUM(AE8:AE44)&lt;62</formula>
    </cfRule>
    <cfRule type="expression" dxfId="20" priority="179" stopIfTrue="1">
      <formula>SUM(AE8:AE44)&gt;62</formula>
    </cfRule>
  </conditionalFormatting>
  <conditionalFormatting sqref="Q23">
    <cfRule type="expression" dxfId="19" priority="14">
      <formula>$Q$23&lt;2</formula>
    </cfRule>
  </conditionalFormatting>
  <conditionalFormatting sqref="AG24">
    <cfRule type="expression" dxfId="18" priority="13" stopIfTrue="1">
      <formula>AG24&lt;&gt;""</formula>
    </cfRule>
  </conditionalFormatting>
  <conditionalFormatting sqref="AB24">
    <cfRule type="expression" dxfId="17" priority="12" stopIfTrue="1">
      <formula>(AC24="")</formula>
    </cfRule>
  </conditionalFormatting>
  <conditionalFormatting sqref="AB20">
    <cfRule type="expression" dxfId="16" priority="11" stopIfTrue="1">
      <formula>(AC20="")</formula>
    </cfRule>
  </conditionalFormatting>
  <conditionalFormatting sqref="AG20">
    <cfRule type="expression" dxfId="15" priority="10" stopIfTrue="1">
      <formula>AG20&lt;&gt;""</formula>
    </cfRule>
  </conditionalFormatting>
  <conditionalFormatting sqref="AA20">
    <cfRule type="expression" dxfId="14" priority="9" stopIfTrue="1">
      <formula>(AC20="")</formula>
    </cfRule>
  </conditionalFormatting>
  <conditionalFormatting sqref="AG38">
    <cfRule type="expression" dxfId="13" priority="8" stopIfTrue="1">
      <formula>AG38&lt;&gt;""</formula>
    </cfRule>
  </conditionalFormatting>
  <conditionalFormatting sqref="AA26">
    <cfRule type="expression" dxfId="12" priority="190" stopIfTrue="1">
      <formula>SUM(AF26:AF32)&lt;3</formula>
    </cfRule>
    <cfRule type="expression" dxfId="11" priority="191" stopIfTrue="1">
      <formula>SUM(AF26:AF32)&gt;3</formula>
    </cfRule>
  </conditionalFormatting>
  <conditionalFormatting sqref="Q3">
    <cfRule type="expression" dxfId="10" priority="192">
      <formula>SUM(U7:U23)=10</formula>
    </cfRule>
    <cfRule type="expression" dxfId="9" priority="193" stopIfTrue="1">
      <formula>SUM(U7:U23)&lt;13</formula>
    </cfRule>
    <cfRule type="expression" dxfId="8" priority="194" stopIfTrue="1">
      <formula>SUM(U7:U23)&gt;13</formula>
    </cfRule>
  </conditionalFormatting>
  <conditionalFormatting sqref="Q27:R27">
    <cfRule type="expression" dxfId="7" priority="7">
      <formula>IF(SUM(Q26)=0,"N/A",Q26/Q25)&lt;2</formula>
    </cfRule>
  </conditionalFormatting>
  <conditionalFormatting sqref="AB30">
    <cfRule type="expression" dxfId="6" priority="6" stopIfTrue="1">
      <formula>(AC30="")</formula>
    </cfRule>
  </conditionalFormatting>
  <conditionalFormatting sqref="AG30">
    <cfRule type="expression" dxfId="5" priority="5" stopIfTrue="1">
      <formula>AG30&lt;&gt;""</formula>
    </cfRule>
  </conditionalFormatting>
  <conditionalFormatting sqref="AA27">
    <cfRule type="expression" dxfId="4" priority="195" stopIfTrue="1">
      <formula>(AC26="")</formula>
    </cfRule>
  </conditionalFormatting>
  <conditionalFormatting sqref="A30:A44">
    <cfRule type="expression" dxfId="3" priority="4" stopIfTrue="1">
      <formula>(C30="")</formula>
    </cfRule>
  </conditionalFormatting>
  <conditionalFormatting sqref="B30:B44">
    <cfRule type="expression" dxfId="2" priority="3" stopIfTrue="1">
      <formula>(C30="")</formula>
    </cfRule>
  </conditionalFormatting>
  <conditionalFormatting sqref="I30:I44">
    <cfRule type="expression" dxfId="1" priority="2" stopIfTrue="1">
      <formula>(K30="")</formula>
    </cfRule>
  </conditionalFormatting>
  <conditionalFormatting sqref="J30:J44">
    <cfRule type="expression" dxfId="0" priority="1" stopIfTrue="1">
      <formula>(K30="")</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AGBU-NRES</vt:lpstr>
      <vt:lpstr>'AGBU-NRES'!Print_Area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2020-03-26T14:05:09Z</cp:lastPrinted>
  <dcterms:created xsi:type="dcterms:W3CDTF">2011-07-12T20:37:04Z</dcterms:created>
  <dcterms:modified xsi:type="dcterms:W3CDTF">2020-07-10T16:36:31Z</dcterms:modified>
</cp:coreProperties>
</file>