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FDSC-SCI" sheetId="3" r:id="rId1"/>
    <sheet name="GRAD CHECK " sheetId="9" r:id="rId2"/>
    <sheet name="ADVISOR'S NOTES" sheetId="1" r:id="rId3"/>
    <sheet name="CourseLeaf Degree Sheet" sheetId="10" r:id="rId4"/>
  </sheets>
  <definedNames>
    <definedName name="_xlnm.Print_Area" localSheetId="3">'CourseLeaf Degree Sheet'!$A$1:$A$94</definedName>
    <definedName name="_xlnm.Print_Area" localSheetId="0">'FDSC-SCI'!$A$1:$AJ$46</definedName>
    <definedName name="_xlnm.Print_Area" localSheetId="1">'GRAD CHECK '!$A$1:$I$46</definedName>
  </definedNames>
  <calcPr calcId="162913"/>
</workbook>
</file>

<file path=xl/calcChain.xml><?xml version="1.0" encoding="utf-8"?>
<calcChain xmlns="http://schemas.openxmlformats.org/spreadsheetml/2006/main">
  <c r="AF20" i="3" l="1"/>
  <c r="AE20" i="3"/>
  <c r="AD20" i="3"/>
  <c r="AF19" i="3"/>
  <c r="AE19" i="3"/>
  <c r="AD19" i="3"/>
  <c r="AF18" i="3"/>
  <c r="AE18" i="3"/>
  <c r="AD18" i="3"/>
  <c r="E10" i="9" l="1"/>
  <c r="AF32" i="3" l="1"/>
  <c r="AE32" i="3"/>
  <c r="AD32" i="3"/>
  <c r="AF31" i="3"/>
  <c r="AE31" i="3"/>
  <c r="AD31" i="3"/>
  <c r="AF30" i="3"/>
  <c r="AE30" i="3"/>
  <c r="AD30" i="3"/>
  <c r="AF29" i="3"/>
  <c r="AE29" i="3"/>
  <c r="AD29" i="3"/>
  <c r="V18" i="3" l="1"/>
  <c r="U18" i="3"/>
  <c r="T18" i="3"/>
  <c r="V17" i="3"/>
  <c r="U17" i="3"/>
  <c r="T17" i="3"/>
  <c r="AF33" i="3" l="1"/>
  <c r="AE33" i="3"/>
  <c r="AD33" i="3"/>
  <c r="AF10" i="3"/>
  <c r="AE10" i="3"/>
  <c r="AD10" i="3"/>
  <c r="AF8" i="3"/>
  <c r="AE8" i="3"/>
  <c r="AD8" i="3"/>
  <c r="V10" i="3"/>
  <c r="U10" i="3"/>
  <c r="T10" i="3"/>
  <c r="V16" i="3"/>
  <c r="U16" i="3"/>
  <c r="T16" i="3"/>
  <c r="V15" i="3"/>
  <c r="U15" i="3"/>
  <c r="T15" i="3"/>
  <c r="V14" i="3" l="1"/>
  <c r="U14" i="3"/>
  <c r="T14" i="3"/>
  <c r="V8" i="3"/>
  <c r="U8" i="3"/>
  <c r="T8" i="3"/>
  <c r="B16" i="9" l="1"/>
  <c r="E13" i="9"/>
  <c r="B10" i="9"/>
  <c r="B7" i="9"/>
  <c r="AD17" i="3" l="1"/>
  <c r="AE17" i="3"/>
  <c r="AF17" i="3"/>
  <c r="AF16" i="3" l="1"/>
  <c r="AE16" i="3"/>
  <c r="AD16" i="3"/>
  <c r="AF15" i="3"/>
  <c r="AE15" i="3"/>
  <c r="AD15"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V9" i="3" l="1"/>
  <c r="U9" i="3"/>
  <c r="T9" i="3"/>
  <c r="G18" i="3" l="1"/>
  <c r="F18" i="3"/>
  <c r="E18" i="3"/>
  <c r="G8" i="3"/>
  <c r="F8" i="3"/>
  <c r="E8" i="3"/>
  <c r="AF35" i="3"/>
  <c r="AE35" i="3"/>
  <c r="AD35" i="3"/>
  <c r="G44" i="3" l="1"/>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AF36" i="3"/>
  <c r="AE36" i="3"/>
  <c r="AD36" i="3"/>
  <c r="G34" i="3"/>
  <c r="F34" i="3"/>
  <c r="E34" i="3"/>
  <c r="AF34" i="3"/>
  <c r="AE34" i="3"/>
  <c r="AD34" i="3"/>
  <c r="G33" i="3"/>
  <c r="F33" i="3"/>
  <c r="E33" i="3"/>
  <c r="G32" i="3"/>
  <c r="F32" i="3"/>
  <c r="E32" i="3"/>
  <c r="G31" i="3"/>
  <c r="F31" i="3"/>
  <c r="E31" i="3"/>
  <c r="G30" i="3"/>
  <c r="F30" i="3"/>
  <c r="E30" i="3"/>
  <c r="G29" i="3"/>
  <c r="F29" i="3"/>
  <c r="E29" i="3"/>
  <c r="G24" i="3"/>
  <c r="F24" i="3"/>
  <c r="E24" i="3"/>
  <c r="G23" i="3"/>
  <c r="F23" i="3"/>
  <c r="E23" i="3"/>
  <c r="G22" i="3"/>
  <c r="F22" i="3"/>
  <c r="E22" i="3"/>
  <c r="G21" i="3"/>
  <c r="F21" i="3"/>
  <c r="E21" i="3"/>
  <c r="G20" i="3"/>
  <c r="F20" i="3"/>
  <c r="E20" i="3"/>
  <c r="G19" i="3"/>
  <c r="F19" i="3"/>
  <c r="E19" i="3"/>
  <c r="G17" i="3"/>
  <c r="F17" i="3"/>
  <c r="E17" i="3"/>
  <c r="G16" i="3"/>
  <c r="F16" i="3"/>
  <c r="E16" i="3"/>
  <c r="G15" i="3"/>
  <c r="F15" i="3"/>
  <c r="E15" i="3"/>
  <c r="AF14" i="3"/>
  <c r="AE14" i="3"/>
  <c r="AD14" i="3"/>
  <c r="V13" i="3"/>
  <c r="U13" i="3"/>
  <c r="T13" i="3"/>
  <c r="G14" i="3"/>
  <c r="F14" i="3"/>
  <c r="E14" i="3"/>
  <c r="AF13" i="3"/>
  <c r="AE13" i="3"/>
  <c r="AD13" i="3"/>
  <c r="V12" i="3"/>
  <c r="U12" i="3"/>
  <c r="T12" i="3"/>
  <c r="AF12" i="3"/>
  <c r="AE12" i="3"/>
  <c r="AD12" i="3"/>
  <c r="G13" i="3"/>
  <c r="F13" i="3"/>
  <c r="E13" i="3"/>
  <c r="AF11" i="3"/>
  <c r="AE11" i="3"/>
  <c r="AD11" i="3"/>
  <c r="V11" i="3"/>
  <c r="U11" i="3"/>
  <c r="T11" i="3"/>
  <c r="G12" i="3"/>
  <c r="F12" i="3"/>
  <c r="E12" i="3"/>
  <c r="AF9" i="3"/>
  <c r="Q24" i="3" s="1"/>
  <c r="AE9" i="3"/>
  <c r="Q25" i="3" s="1"/>
  <c r="AD9" i="3"/>
  <c r="Q26" i="3" s="1"/>
  <c r="G11" i="3"/>
  <c r="F11" i="3"/>
  <c r="E11" i="3"/>
  <c r="G10" i="3"/>
  <c r="F10" i="3"/>
  <c r="E10" i="3"/>
  <c r="G9" i="3"/>
  <c r="F9" i="3"/>
  <c r="E9" i="3"/>
  <c r="V7" i="3"/>
  <c r="U7" i="3"/>
  <c r="T7" i="3"/>
  <c r="G7" i="3"/>
  <c r="F7" i="3"/>
  <c r="E7" i="3"/>
  <c r="Q22" i="3" l="1"/>
  <c r="C20" i="9" s="1"/>
  <c r="Q23" i="3"/>
  <c r="E16" i="9" s="1"/>
  <c r="F21" i="9"/>
  <c r="Q27" i="3" l="1"/>
  <c r="E19" i="9" s="1"/>
  <c r="F20" i="9"/>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1" shapeId="0">
      <text>
        <r>
          <rPr>
            <sz val="9"/>
            <color indexed="81"/>
            <rFont val="Tahoma"/>
            <family val="2"/>
          </rPr>
          <t>or 1413 or 3323</t>
        </r>
      </text>
    </comment>
    <comment ref="C9" authorId="2" shapeId="0">
      <text>
        <r>
          <rPr>
            <sz val="9"/>
            <color indexed="81"/>
            <rFont val="Tahoma"/>
            <charset val="1"/>
          </rPr>
          <t xml:space="preserve">OR 1483 OR 1493
</t>
        </r>
      </text>
    </comment>
    <comment ref="S10" authorId="3" shapeId="0">
      <text>
        <r>
          <rPr>
            <b/>
            <sz val="9"/>
            <color indexed="81"/>
            <rFont val="Tahoma"/>
            <charset val="1"/>
          </rPr>
          <t>OR 2253</t>
        </r>
      </text>
    </comment>
    <comment ref="C12" authorId="0" shapeId="0">
      <text>
        <r>
          <rPr>
            <sz val="9"/>
            <color indexed="81"/>
            <rFont val="Tahoma"/>
            <family val="2"/>
          </rPr>
          <t>or 2023</t>
        </r>
      </text>
    </comment>
    <comment ref="S15" authorId="3" shapeId="0">
      <text>
        <r>
          <rPr>
            <b/>
            <sz val="9"/>
            <color indexed="81"/>
            <rFont val="Tahoma"/>
            <charset val="1"/>
          </rPr>
          <t>OR 1114</t>
        </r>
      </text>
    </comment>
    <comment ref="S16" authorId="3" shapeId="0">
      <text>
        <r>
          <rPr>
            <b/>
            <sz val="9"/>
            <color indexed="81"/>
            <rFont val="Tahoma"/>
            <charset val="1"/>
          </rPr>
          <t>OR HORT 1013; PLNT 1213; SOIL 1113, 2124</t>
        </r>
      </text>
    </comment>
    <comment ref="AC16" authorId="3" shapeId="0">
      <text>
        <r>
          <rPr>
            <b/>
            <sz val="9"/>
            <color indexed="81"/>
            <rFont val="Tahoma"/>
            <charset val="1"/>
          </rPr>
          <t xml:space="preserve">SELECT ONE OF THE FOLLOWNG:
</t>
        </r>
        <r>
          <rPr>
            <sz val="9"/>
            <color indexed="81"/>
            <rFont val="Tahoma"/>
            <family val="2"/>
          </rPr>
          <t>CHEM 3015
OR</t>
        </r>
        <r>
          <rPr>
            <b/>
            <sz val="9"/>
            <color indexed="81"/>
            <rFont val="Tahoma"/>
            <charset val="1"/>
          </rPr>
          <t xml:space="preserve">
</t>
        </r>
        <r>
          <rPr>
            <sz val="9"/>
            <color indexed="81"/>
            <rFont val="Tahoma"/>
            <family val="2"/>
          </rPr>
          <t>CHEM 3013 &amp; 3012
OR
CHEM 3053 &amp; 3153 &amp; 3112</t>
        </r>
      </text>
    </comment>
    <comment ref="C17" authorId="3" shapeId="0">
      <text>
        <r>
          <rPr>
            <b/>
            <sz val="9"/>
            <color indexed="81"/>
            <rFont val="Tahoma"/>
            <charset val="1"/>
          </rPr>
          <t>or ECON 2103</t>
        </r>
      </text>
    </comment>
    <comment ref="S17" authorId="3" shapeId="0">
      <text>
        <r>
          <rPr>
            <b/>
            <sz val="9"/>
            <color indexed="81"/>
            <rFont val="Tahoma"/>
            <charset val="1"/>
          </rPr>
          <t>OR ENGL 3323</t>
        </r>
      </text>
    </comment>
    <comment ref="AC17" authorId="3" shapeId="0">
      <text>
        <r>
          <rPr>
            <b/>
            <sz val="9"/>
            <color indexed="81"/>
            <rFont val="Tahoma"/>
            <family val="2"/>
          </rPr>
          <t>SELECT ONE OF THE FOLLOWNG:</t>
        </r>
        <r>
          <rPr>
            <sz val="9"/>
            <color indexed="81"/>
            <rFont val="Tahoma"/>
            <family val="2"/>
          </rPr>
          <t xml:space="preserve">
CHEM 3013 &amp; 3012
OR
CHEM 3053 &amp; 3153 &amp; 3112
</t>
        </r>
      </text>
    </comment>
    <comment ref="C18" authorId="2" shapeId="0">
      <text>
        <r>
          <rPr>
            <sz val="9"/>
            <color indexed="81"/>
            <rFont val="Tahoma"/>
            <family val="2"/>
          </rPr>
          <t xml:space="preserve">Courses designated
A, H, N, or S
</t>
        </r>
      </text>
    </comment>
    <comment ref="S18" authorId="3" shapeId="0">
      <text>
        <r>
          <rPr>
            <b/>
            <sz val="9"/>
            <color indexed="81"/>
            <rFont val="Tahoma"/>
            <charset val="1"/>
          </rPr>
          <t>OR AGCM 3203
OR SPCH 3733</t>
        </r>
      </text>
    </comment>
    <comment ref="AC18" authorId="3" shapeId="0">
      <text>
        <r>
          <rPr>
            <b/>
            <sz val="9"/>
            <color indexed="81"/>
            <rFont val="Tahoma"/>
            <family val="2"/>
          </rPr>
          <t xml:space="preserve">SELECT ONE OF THE FOLLOWNG:
</t>
        </r>
        <r>
          <rPr>
            <sz val="9"/>
            <color indexed="81"/>
            <rFont val="Tahoma"/>
            <family val="2"/>
          </rPr>
          <t>CHEM 3013 &amp; 3012
OR
CHEM 3053 &amp; 3153 &amp; 3112</t>
        </r>
      </text>
    </comment>
    <comment ref="C19" authorId="2" shapeId="0">
      <text>
        <r>
          <rPr>
            <sz val="9"/>
            <color indexed="81"/>
            <rFont val="Tahoma"/>
            <family val="2"/>
          </rPr>
          <t xml:space="preserve">Courses designated
A, H, N, or S
</t>
        </r>
      </text>
    </comment>
    <comment ref="AC19" authorId="2" shapeId="0">
      <text>
        <r>
          <rPr>
            <sz val="9"/>
            <color indexed="81"/>
            <rFont val="Tahoma"/>
            <family val="2"/>
          </rPr>
          <t xml:space="preserve">OR ANSI 3543
</t>
        </r>
      </text>
    </comment>
  </commentList>
</comments>
</file>

<file path=xl/sharedStrings.xml><?xml version="1.0" encoding="utf-8"?>
<sst xmlns="http://schemas.openxmlformats.org/spreadsheetml/2006/main" count="121" uniqueCount="85">
  <si>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</si>
  <si>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</si>
  <si>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</si>
  <si>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</si>
  <si>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</si>
  <si>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</si>
  <si>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</si>
  <si>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</si>
  <si>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</si>
  <si>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</si>
  <si>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</si>
  <si>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</si>
  <si>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</si>
  <si>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</si>
  <si>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</si>
  <si>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</si>
  <si>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</si>
  <si>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</si>
  <si>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</si>
  <si>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</si>
  <si>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</si>
  <si>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</si>
  <si>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</si>
  <si>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</si>
  <si>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</si>
  <si>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</si>
  <si>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</si>
  <si>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</si>
  <si>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</si>
  <si>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</si>
  <si>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</si>
  <si>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</si>
  <si>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</si>
  <si>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</si>
  <si>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FDSC</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</si>
  <si>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</si>
  <si>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</si>
  <si>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</si>
  <si>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</si>
  <si>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</si>
  <si>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</si>
  <si>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</si>
  <si>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</si>
  <si>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</si>
  <si>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</si>
  <si>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</si>
  <si>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</si>
  <si>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</si>
  <si>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</si>
  <si>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</si>
  <si>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</si>
  <si>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</si>
  <si>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</si>
  <si>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MICR</t>
  </si>
  <si>
    <t>PHYS</t>
  </si>
  <si>
    <t>FDSC-SCI</t>
  </si>
  <si>
    <t>BIOC</t>
  </si>
  <si>
    <t>Total Hours to Date:</t>
  </si>
  <si>
    <t>(hrs. = current courses + deficiencies)</t>
  </si>
  <si>
    <t>APPROVED BY:</t>
  </si>
  <si>
    <t>999-99-999</t>
  </si>
  <si>
    <t>Ag Elect</t>
  </si>
  <si>
    <t>Elective Hours:</t>
  </si>
  <si>
    <t>(D)</t>
  </si>
  <si>
    <t>NSCI</t>
  </si>
  <si>
    <t xml:space="preserve">LNAME, FNAME </t>
  </si>
  <si>
    <t>ADVISOR</t>
  </si>
  <si>
    <t>ENVR</t>
  </si>
  <si>
    <t>(N)</t>
  </si>
  <si>
    <t>GENED</t>
  </si>
  <si>
    <t>AGCM</t>
  </si>
  <si>
    <t>STAT</t>
  </si>
  <si>
    <t>General Education Requirements: 40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</si>
  <si>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</si>
  <si>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</si>
  <si>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</si>
  <si>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</si>
  <si>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College/Dept. Requirements: 35 Hours</t>
  </si>
  <si>
    <t>SPCH</t>
  </si>
  <si>
    <t>Major Requirements: 45 Hours</t>
  </si>
  <si>
    <t>Core Courses: 33 Hours</t>
  </si>
  <si>
    <t>Related Courses: 12 HRS- (6 hrs Upper Division)</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</si>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</sst>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sz val="10"/>
      <color rgb="FFFF0000"/>
      <name val="Arial"/>
      <family val="2"/>
    </font>
    <font>
      <sz val="16"/>
      <name val="Arial"/>
      <family val="2"/>
    </font>
    <font>
      <i/>
      <sz val="16"/>
      <name val="Arial"/>
      <family val="2"/>
    </font>
    <font>
      <sz val="9"/>
      <color indexed="81"/>
      <name val="Tahoma"/>
      <charset val="1"/>
    </font>
    <font>
      <b/>
      <sz val="9"/>
      <color indexed="81"/>
      <name val="Tahoma"/>
      <charset val="1"/>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Protection="1">
      <protection locked="0"/>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hidden="1"/>
    </xf>
    <xf numFmtId="0" fontId="2" fillId="0" borderId="0" xfId="2" applyFont="1" applyBorder="1" applyAlignment="1" applyProtection="1">
      <alignment horizontal="left"/>
    </xf>
    <xf numFmtId="0" fontId="2" fillId="0" borderId="0" xfId="2" applyFont="1" applyBorder="1" applyProtection="1">
      <protection hidden="1"/>
    </xf>
    <xf numFmtId="0" fontId="0" fillId="0" borderId="12"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2" fillId="0" borderId="0" xfId="2" applyFont="1" applyAlignment="1"/>
    <xf numFmtId="0" fontId="2" fillId="0" borderId="0" xfId="2" applyFont="1" applyFill="1" applyBorder="1" applyAlignment="1" applyProtection="1">
      <protection hidden="1"/>
    </xf>
    <xf numFmtId="0" fontId="4" fillId="0" borderId="0" xfId="2" applyFont="1" applyAlignment="1" applyProtection="1">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1" xfId="2" applyFont="1" applyBorder="1" applyProtection="1">
      <protection locked="0"/>
    </xf>
    <xf numFmtId="0" fontId="0" fillId="0" borderId="0" xfId="2" applyFont="1" applyProtection="1">
      <protection locked="0" hidden="1"/>
    </xf>
    <xf numFmtId="0" fontId="11" fillId="0" borderId="0" xfId="2" applyBorder="1" applyAlignment="1" applyProtection="1">
      <alignment horizontal="left"/>
      <protection hidden="1"/>
    </xf>
    <xf numFmtId="0" fontId="11" fillId="0" borderId="0" xfId="2" applyAlignment="1" applyProtection="1"/>
    <xf numFmtId="0" fontId="12" fillId="0" borderId="0" xfId="2" applyFont="1" applyBorder="1" applyAlignment="1" applyProtection="1"/>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0" xfId="2" applyFont="1" applyBorder="1" applyAlignment="1" applyProtection="1">
      <alignment horizontal="center"/>
    </xf>
    <xf numFmtId="0" fontId="11" fillId="0" borderId="0" xfId="2" applyProtection="1"/>
    <xf numFmtId="0" fontId="2" fillId="0" borderId="0" xfId="2" applyFont="1" applyBorder="1" applyProtection="1"/>
    <xf numFmtId="0" fontId="0" fillId="0" borderId="5" xfId="2" applyFont="1" applyBorder="1" applyAlignment="1" applyProtection="1">
      <alignment horizontal="center"/>
      <protection locked="0"/>
    </xf>
    <xf numFmtId="0" fontId="8" fillId="0" borderId="0" xfId="1" applyFont="1" applyAlignment="1" applyProtection="1">
      <alignment horizontal="left"/>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2" fillId="0" borderId="2" xfId="2" applyFont="1" applyBorder="1" applyAlignment="1" applyProtection="1">
      <alignment horizontal="left"/>
      <protection hidden="1"/>
    </xf>
    <xf numFmtId="0" fontId="0" fillId="0" borderId="0" xfId="2" applyFont="1" applyAlignment="1" applyProtection="1">
      <alignment horizontal="left"/>
      <protection hidden="1"/>
    </xf>
    <xf numFmtId="0" fontId="2" fillId="0" borderId="4" xfId="2" applyFont="1" applyBorder="1" applyAlignment="1" applyProtection="1">
      <alignment horizontal="left"/>
      <protection hidden="1"/>
    </xf>
    <xf numFmtId="0" fontId="0" fillId="0" borderId="0" xfId="2" applyFont="1" applyAlignment="1" applyProtection="1">
      <alignment horizontal="left"/>
      <protection locked="0" hidden="1"/>
    </xf>
    <xf numFmtId="0" fontId="2" fillId="0" borderId="4" xfId="2" applyFont="1" applyBorder="1" applyAlignment="1" applyProtection="1">
      <alignment horizontal="left"/>
      <protection locked="0" hidden="1"/>
    </xf>
    <xf numFmtId="0" fontId="2" fillId="0" borderId="2" xfId="2" applyFont="1" applyBorder="1" applyAlignment="1" applyProtection="1">
      <alignment horizontal="left"/>
      <protection locked="0" hidden="1"/>
    </xf>
    <xf numFmtId="0" fontId="2" fillId="0" borderId="2"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19" xfId="2" applyFont="1" applyBorder="1" applyProtection="1">
      <protection hidden="1"/>
    </xf>
    <xf numFmtId="0" fontId="0" fillId="0" borderId="19" xfId="2" applyFont="1" applyBorder="1" applyProtection="1">
      <protection hidden="1"/>
    </xf>
    <xf numFmtId="0" fontId="2" fillId="0" borderId="19" xfId="2" applyFont="1" applyBorder="1" applyProtection="1">
      <protection locked="0" hidden="1"/>
    </xf>
    <xf numFmtId="0" fontId="2" fillId="0" borderId="19" xfId="2" applyFont="1" applyBorder="1" applyProtection="1">
      <protection locked="0"/>
    </xf>
    <xf numFmtId="0" fontId="2" fillId="0" borderId="4" xfId="2" applyFont="1" applyBorder="1" applyProtection="1">
      <protection locked="0"/>
    </xf>
    <xf numFmtId="0" fontId="0" fillId="0" borderId="0" xfId="2" applyFont="1" applyBorder="1" applyProtection="1">
      <protection hidden="1"/>
    </xf>
    <xf numFmtId="0" fontId="2" fillId="0" borderId="5" xfId="2" applyFont="1" applyBorder="1" applyAlignment="1" applyProtection="1">
      <alignment horizontal="left"/>
      <protection locked="0"/>
    </xf>
    <xf numFmtId="0" fontId="2" fillId="0" borderId="0" xfId="2" applyFont="1" applyBorder="1"/>
    <xf numFmtId="0" fontId="0" fillId="0" borderId="5" xfId="2" applyFont="1" applyBorder="1" applyAlignment="1" applyProtection="1">
      <alignment horizontal="center"/>
      <protection locked="0"/>
    </xf>
    <xf numFmtId="0" fontId="2" fillId="0" borderId="3" xfId="2" applyFont="1" applyBorder="1" applyAlignment="1" applyProtection="1">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164" fontId="23" fillId="3"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0" fillId="0" borderId="0" xfId="2" applyFont="1"/>
    <xf numFmtId="14" fontId="8" fillId="0" borderId="0" xfId="0" applyNumberFormat="1" applyFont="1" applyAlignment="1" applyProtection="1">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13" fillId="0" borderId="7"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1" fontId="2" fillId="0" borderId="10" xfId="2" applyNumberFormat="1"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9" xfId="2" applyNumberForma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4"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5" fillId="0" borderId="0" xfId="2" applyFont="1" applyBorder="1" applyAlignment="1" applyProtection="1">
      <protection locked="0"/>
    </xf>
    <xf numFmtId="0" fontId="13" fillId="0" borderId="0" xfId="2" applyFont="1" applyBorder="1" applyAlignment="1" applyProtection="1">
      <alignment horizontal="center"/>
      <protection hidden="1"/>
    </xf>
    <xf numFmtId="0" fontId="19" fillId="0" borderId="0" xfId="2" applyFont="1" applyAlignment="1" applyProtection="1">
      <protection hidden="1"/>
    </xf>
    <xf numFmtId="2" fontId="11" fillId="0" borderId="10"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3" xfId="2" applyFont="1" applyBorder="1" applyAlignment="1" applyProtection="1">
      <alignment horizontal="left"/>
      <protection locked="0"/>
    </xf>
    <xf numFmtId="0" fontId="2" fillId="0" borderId="3" xfId="2" applyFont="1" applyBorder="1" applyAlignment="1" applyProtection="1">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01">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30</xdr:row>
      <xdr:rowOff>86264</xdr:rowOff>
    </xdr:from>
    <xdr:to>
      <xdr:col>25</xdr:col>
      <xdr:colOff>13368</xdr:colOff>
      <xdr:row>43</xdr:row>
      <xdr:rowOff>150394</xdr:rowOff>
    </xdr:to>
    <xdr:sp macro="" textlink="" fLocksText="0">
      <xdr:nvSpPr>
        <xdr:cNvPr id="2" name="TextBox 1"/>
        <xdr:cNvSpPr txBox="1"/>
      </xdr:nvSpPr>
      <xdr:spPr>
        <a:xfrm>
          <a:off x="3148642" y="5201728"/>
          <a:ext cx="2627171" cy="230699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280736</xdr:colOff>
      <xdr:row>38</xdr:row>
      <xdr:rowOff>100263</xdr:rowOff>
    </xdr:from>
    <xdr:to>
      <xdr:col>35</xdr:col>
      <xdr:colOff>60158</xdr:colOff>
      <xdr:row>40</xdr:row>
      <xdr:rowOff>140368</xdr:rowOff>
    </xdr:to>
    <xdr:sp macro="" textlink="">
      <xdr:nvSpPr>
        <xdr:cNvPr id="6" name="TextBox 5"/>
        <xdr:cNvSpPr txBox="1"/>
      </xdr:nvSpPr>
      <xdr:spPr>
        <a:xfrm>
          <a:off x="6015789" y="6487026"/>
          <a:ext cx="2867527" cy="3810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2.00</a:t>
          </a:r>
          <a:r>
            <a:rPr lang="en-US" sz="1000" b="1" baseline="0"/>
            <a:t> GPA or higher in upper division hours.</a:t>
          </a:r>
          <a:endParaRPr lang="en-US" sz="1000" b="1"/>
        </a:p>
      </xdr:txBody>
    </xdr:sp>
    <xdr:clientData/>
  </xdr:twoCellAnchor>
  <xdr:twoCellAnchor>
    <xdr:from>
      <xdr:col>26</xdr:col>
      <xdr:colOff>2341</xdr:colOff>
      <xdr:row>24</xdr:row>
      <xdr:rowOff>74818</xdr:rowOff>
    </xdr:from>
    <xdr:to>
      <xdr:col>35</xdr:col>
      <xdr:colOff>52474</xdr:colOff>
      <xdr:row>27</xdr:row>
      <xdr:rowOff>207820</xdr:rowOff>
    </xdr:to>
    <xdr:sp macro="" textlink="">
      <xdr:nvSpPr>
        <xdr:cNvPr id="7" name="TextBox 6"/>
        <xdr:cNvSpPr txBox="1"/>
      </xdr:nvSpPr>
      <xdr:spPr>
        <a:xfrm>
          <a:off x="5654996" y="3906985"/>
          <a:ext cx="3142467" cy="656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0" i="0" baseline="0">
              <a:solidFill>
                <a:sysClr val="windowText" lastClr="000000"/>
              </a:solidFill>
              <a:effectLst/>
              <a:latin typeface="+mn-lt"/>
              <a:ea typeface="+mn-ea"/>
              <a:cs typeface="+mn-cs"/>
            </a:rPr>
            <a:t>ANSI, BIOC, CHEM, FDSC, HORT, HTM, PLNT, MICR, MATH, NSCI, STAT, </a:t>
          </a:r>
          <a:r>
            <a:rPr lang="en-US" sz="1000" b="0" i="0">
              <a:solidFill>
                <a:sysClr val="windowText" lastClr="000000"/>
              </a:solidFill>
              <a:effectLst/>
              <a:latin typeface="+mn-lt"/>
              <a:ea typeface="+mn-ea"/>
              <a:cs typeface="+mn-cs"/>
            </a:rPr>
            <a:t>Foreign Lanuage </a:t>
          </a:r>
          <a:endParaRPr lang="en-US"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472854</xdr:colOff>
      <xdr:row>64</xdr:row>
      <xdr:rowOff>106809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7942"/>
          <a:ext cx="7771429" cy="10057143"/>
        </a:xfrm>
        <a:prstGeom prst="rect">
          <a:avLst/>
        </a:prstGeom>
      </xdr:spPr>
    </xdr:pic>
    <xdr:clientData/>
  </xdr:twoCellAnchor>
  <xdr:twoCellAnchor editAs="oneCell">
    <xdr:from>
      <xdr:col>0</xdr:col>
      <xdr:colOff>0</xdr:colOff>
      <xdr:row>62</xdr:row>
      <xdr:rowOff>75186</xdr:rowOff>
    </xdr:from>
    <xdr:to>
      <xdr:col>2</xdr:col>
      <xdr:colOff>472854</xdr:colOff>
      <xdr:row>126</xdr:row>
      <xdr:rowOff>24053</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67579"/>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52"/>
  <sheetViews>
    <sheetView showGridLines="0" zoomScaleNormal="100" workbookViewId="0">
      <selection activeCell="I17" sqref="I17:L17"/>
    </sheetView>
  </sheetViews>
  <sheetFormatPr defaultColWidth="9.109375" defaultRowHeight="13.2" x14ac:dyDescent="0.25"/>
  <cols>
    <col min="1" max="1" width="6.44140625" style="38" customWidth="1"/>
    <col min="2" max="2" width="6.6640625" style="38" customWidth="1"/>
    <col min="3" max="4" width="3.6640625" style="38" customWidth="1"/>
    <col min="5" max="5" width="3.44140625" style="45" hidden="1" customWidth="1"/>
    <col min="6" max="6" width="5.6640625" style="45" hidden="1" customWidth="1"/>
    <col min="7" max="7" width="6.4414062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64" customWidth="1"/>
    <col min="34" max="34" width="8.6640625" style="38" customWidth="1"/>
    <col min="35" max="35" width="13.33203125" style="38" customWidth="1"/>
    <col min="36" max="36" width="9.109375" style="38"/>
    <col min="37" max="37" width="9.109375" style="64"/>
    <col min="38" max="16384" width="9.109375" style="38"/>
  </cols>
  <sheetData>
    <row r="1" spans="1:37" s="31" customFormat="1" ht="23.25" customHeight="1" x14ac:dyDescent="0.4">
      <c r="A1" s="29" t="s">
        <v>18</v>
      </c>
      <c r="B1" s="161" t="s">
        <v>65</v>
      </c>
      <c r="C1" s="161"/>
      <c r="D1" s="161"/>
      <c r="E1" s="161"/>
      <c r="F1" s="161"/>
      <c r="G1" s="161"/>
      <c r="H1" s="161"/>
      <c r="I1" s="161"/>
      <c r="J1" s="161"/>
      <c r="K1" s="161"/>
      <c r="L1" s="161"/>
      <c r="M1" s="161"/>
      <c r="N1" s="161"/>
      <c r="O1" s="161"/>
      <c r="P1" s="161"/>
      <c r="Q1" s="161"/>
      <c r="R1" s="29" t="s">
        <v>6</v>
      </c>
      <c r="S1" s="162" t="s">
        <v>60</v>
      </c>
      <c r="T1" s="162"/>
      <c r="U1" s="162"/>
      <c r="V1" s="162"/>
      <c r="W1" s="162"/>
      <c r="X1" s="162"/>
      <c r="Y1" s="162"/>
      <c r="Z1" s="164" t="s">
        <v>55</v>
      </c>
      <c r="AA1" s="164"/>
      <c r="AB1" s="164"/>
      <c r="AC1" s="29" t="s">
        <v>19</v>
      </c>
      <c r="AD1" s="29"/>
      <c r="AE1" s="29"/>
      <c r="AF1" s="29"/>
      <c r="AG1" s="163" t="s">
        <v>66</v>
      </c>
      <c r="AH1" s="163"/>
      <c r="AI1" s="163"/>
      <c r="AK1" s="138"/>
    </row>
    <row r="2" spans="1:37"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7" ht="17.399999999999999" x14ac:dyDescent="0.3">
      <c r="A3" s="39" t="s">
        <v>72</v>
      </c>
      <c r="B3" s="103"/>
      <c r="C3" s="103"/>
      <c r="D3" s="41"/>
      <c r="E3" s="41"/>
      <c r="F3" s="41"/>
      <c r="G3" s="42"/>
      <c r="H3" s="102"/>
      <c r="I3" s="103"/>
      <c r="J3" s="103"/>
      <c r="K3" s="103"/>
      <c r="L3" s="103"/>
      <c r="M3" s="103"/>
      <c r="N3" s="103"/>
      <c r="O3" s="103"/>
      <c r="P3" s="103"/>
      <c r="Q3" s="88" t="s">
        <v>77</v>
      </c>
      <c r="R3" s="103"/>
      <c r="S3" s="32"/>
      <c r="T3" s="35"/>
      <c r="U3" s="35"/>
      <c r="V3" s="35"/>
      <c r="W3" s="104"/>
      <c r="X3" s="104"/>
      <c r="Y3" s="104"/>
      <c r="Z3" s="30"/>
      <c r="AA3" s="88" t="s">
        <v>79</v>
      </c>
      <c r="AB3" s="44"/>
      <c r="AC3" s="44"/>
      <c r="AD3" s="44"/>
      <c r="AE3" s="44"/>
      <c r="AF3" s="44"/>
      <c r="AG3" s="44"/>
      <c r="AH3" s="44"/>
      <c r="AI3" s="91" t="s">
        <v>84</v>
      </c>
    </row>
    <row r="4" spans="1:37"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7"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7" x14ac:dyDescent="0.25">
      <c r="A7" s="131" t="s">
        <v>26</v>
      </c>
      <c r="B7" s="123">
        <v>1113</v>
      </c>
      <c r="C7" s="148"/>
      <c r="D7" s="148"/>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53"/>
      <c r="I7" s="150"/>
      <c r="J7" s="150"/>
      <c r="K7" s="150"/>
      <c r="L7" s="150"/>
      <c r="M7" s="54"/>
      <c r="N7" s="54"/>
      <c r="O7" s="54"/>
      <c r="P7" s="45"/>
      <c r="Q7" s="50" t="s">
        <v>27</v>
      </c>
      <c r="R7" s="51">
        <v>1011</v>
      </c>
      <c r="S7" s="77"/>
      <c r="T7" s="52">
        <f>IF(W7&lt;&gt;"",W7,3)*IF(S7="A",4,IF(S7="B",3,IF(S7="C",2,IF(S7="D",1,IF(AND(S7&gt;=0,S7&lt;=4,ISNUMBER(S7)),S7,0)))))</f>
        <v>0</v>
      </c>
      <c r="U7" s="52" t="str">
        <f>IF(OR(S7="A",S7="B",S7="C",S7="D",S7="F",AND(S7&gt;=0,S7&lt;=4,ISNUMBER(S7))),IF(W7&lt;&gt;"",W7,3),"")</f>
        <v/>
      </c>
      <c r="V7" s="52" t="str">
        <f>IF(OR(S7="A",S7="B",S7="C",S7="D",S7="P",AND(S7&gt;=0,S7&lt;=4,ISNUMBER(S7))),IF(W7&lt;&gt;"",W7,3),"")</f>
        <v/>
      </c>
      <c r="W7" s="53">
        <v>1</v>
      </c>
      <c r="X7" s="159"/>
      <c r="Y7" s="160"/>
      <c r="Z7" s="45"/>
      <c r="AA7" s="75" t="s">
        <v>80</v>
      </c>
      <c r="AB7" s="55"/>
      <c r="AC7" s="55"/>
      <c r="AD7" s="41"/>
      <c r="AE7" s="41"/>
      <c r="AF7" s="41"/>
      <c r="AG7" s="42"/>
      <c r="AH7" s="43"/>
      <c r="AI7" s="43"/>
    </row>
    <row r="8" spans="1:37" x14ac:dyDescent="0.25">
      <c r="A8" s="132" t="s">
        <v>26</v>
      </c>
      <c r="B8" s="123">
        <v>1213</v>
      </c>
      <c r="C8" s="158"/>
      <c r="D8" s="158"/>
      <c r="E8" s="52">
        <f t="shared" ref="E8" si="3">IF(H8&lt;&gt;"",H8,3)*IF(C8="A",4,IF(C8="B",3,IF(C8="C",2,IF(C8="D",1,IF(AND(C8&gt;=0,C8&lt;=4,ISNUMBER(C8)),C8,0)))))</f>
        <v>0</v>
      </c>
      <c r="F8" s="52" t="str">
        <f t="shared" ref="F8" si="4">IF(OR(C8="A",C8="B",C8="C",C8="D",C8="F",AND(C8&gt;=0,C8&lt;=4,ISNUMBER(C8))),IF(H8&lt;&gt;"",H8,3),"")</f>
        <v/>
      </c>
      <c r="G8" s="52" t="str">
        <f t="shared" ref="G8" si="5">IF(OR(C8="A",C8="B",C8="C",C8="D",C8="P",AND(C8&gt;=0,C8&lt;=4,ISNUMBER(C8))),IF(H8&lt;&gt;"",H8,3),"")</f>
        <v/>
      </c>
      <c r="H8" s="53"/>
      <c r="I8" s="150"/>
      <c r="J8" s="150"/>
      <c r="K8" s="150"/>
      <c r="L8" s="150"/>
      <c r="M8" s="54"/>
      <c r="N8" s="54"/>
      <c r="O8" s="54"/>
      <c r="P8" s="45"/>
      <c r="Q8" s="80" t="s">
        <v>32</v>
      </c>
      <c r="R8" s="56">
        <v>2111</v>
      </c>
      <c r="S8" s="127"/>
      <c r="T8" s="52">
        <f t="shared" ref="T8" si="6">IF(W8&lt;&gt;"",W8,3)*IF(S8="A",4,IF(S8="B",3,IF(S8="C",2,IF(S8="D",1,IF(AND(S8&gt;=0,S8&lt;=4,ISNUMBER(S8)),S8,0)))))</f>
        <v>0</v>
      </c>
      <c r="U8" s="52" t="str">
        <f t="shared" ref="U8" si="7">IF(OR(S8="A",S8="B",S8="C",S8="D",S8="F",AND(S8&gt;=0,S8&lt;=4,ISNUMBER(S8))),IF(W8&lt;&gt;"",W8,3),"")</f>
        <v/>
      </c>
      <c r="V8" s="52" t="str">
        <f t="shared" ref="V8" si="8">IF(OR(S8="A",S8="B",S8="C",S8="D",S8="P",AND(S8&gt;=0,S8&lt;=4,ISNUMBER(S8))),IF(W8&lt;&gt;"",W8,3),"")</f>
        <v/>
      </c>
      <c r="W8" s="53">
        <v>1</v>
      </c>
      <c r="X8" s="159"/>
      <c r="Y8" s="160"/>
      <c r="Z8" s="45"/>
      <c r="AA8" s="118" t="s">
        <v>32</v>
      </c>
      <c r="AB8" s="117">
        <v>4863</v>
      </c>
      <c r="AC8" s="141"/>
      <c r="AD8" s="52">
        <f t="shared" ref="AD8" si="9">IF(AG8&lt;&gt;"",AG8,3)*IF(AC8="A",4,IF(AC8="B",3,IF(AC8="C",2,IF(AC8="D",1,IF(AND(AC8&gt;=0,AC8&lt;=4,ISNUMBER(AC8)),AC8,0)))))</f>
        <v>0</v>
      </c>
      <c r="AE8" s="52" t="str">
        <f t="shared" ref="AE8" si="10">IF(OR(AC8="A",AC8="B",AC8="C",AC8="D",AC8="F",AND(AC8&gt;=0,AC8&lt;=4,ISNUMBER(AC8))),IF(AG8&lt;&gt;"",AG8,3),"")</f>
        <v/>
      </c>
      <c r="AF8" s="52" t="str">
        <f t="shared" ref="AF8" si="11">IF(OR(AC8="A",AC8="B",AC8="C",AC8="D",AC8="P",AND(AC8&gt;=0,AC8&lt;=4,ISNUMBER(AC8))),IF(AG8&lt;&gt;"",AG8,3),"")</f>
        <v/>
      </c>
      <c r="AG8" s="53"/>
      <c r="AH8" s="140"/>
      <c r="AI8" s="140"/>
    </row>
    <row r="9" spans="1:37" x14ac:dyDescent="0.25">
      <c r="A9" s="133" t="s">
        <v>28</v>
      </c>
      <c r="B9" s="123">
        <v>1103</v>
      </c>
      <c r="C9" s="158"/>
      <c r="D9" s="158"/>
      <c r="E9" s="52">
        <f t="shared" si="0"/>
        <v>0</v>
      </c>
      <c r="F9" s="52" t="str">
        <f t="shared" si="1"/>
        <v/>
      </c>
      <c r="G9" s="52" t="str">
        <f t="shared" si="2"/>
        <v/>
      </c>
      <c r="H9" s="53"/>
      <c r="I9" s="150"/>
      <c r="J9" s="150"/>
      <c r="K9" s="150"/>
      <c r="L9" s="150"/>
      <c r="M9" s="54"/>
      <c r="N9" s="54"/>
      <c r="O9" s="54"/>
      <c r="P9" s="45"/>
      <c r="Q9" s="80" t="s">
        <v>34</v>
      </c>
      <c r="R9" s="56">
        <v>1133</v>
      </c>
      <c r="S9" s="87"/>
      <c r="T9" s="52">
        <f t="shared" ref="T9:T10" si="12">IF(W9&lt;&gt;"",W9,3)*IF(S9="A",4,IF(S9="B",3,IF(S9="C",2,IF(S9="D",1,IF(AND(S9&gt;=0,S9&lt;=4,ISNUMBER(S9)),S9,0)))))</f>
        <v>0</v>
      </c>
      <c r="U9" s="52" t="str">
        <f t="shared" ref="U9:U10" si="13">IF(OR(S9="A",S9="B",S9="C",S9="D",S9="F",AND(S9&gt;=0,S9&lt;=4,ISNUMBER(S9))),IF(W9&lt;&gt;"",W9,3),"")</f>
        <v/>
      </c>
      <c r="V9" s="52" t="str">
        <f t="shared" ref="V9:V10" si="14">IF(OR(S9="A",S9="B",S9="C",S9="D",S9="P",AND(S9&gt;=0,S9&lt;=4,ISNUMBER(S9))),IF(W9&lt;&gt;"",W9,3),"")</f>
        <v/>
      </c>
      <c r="W9" s="53"/>
      <c r="X9" s="159"/>
      <c r="Y9" s="160"/>
      <c r="Z9" s="45"/>
      <c r="AA9" s="118" t="s">
        <v>56</v>
      </c>
      <c r="AB9" s="119">
        <v>3653</v>
      </c>
      <c r="AC9" s="139"/>
      <c r="AD9" s="52">
        <f>IF(AG9&lt;&gt;"",AG9,3)*IF(AC9="A",4,IF(AC9="B",3,IF(AC9="C",2,IF(AC9="D",1,IF(AND(AC9&gt;=0,AC9&lt;=4,ISNUMBER(AC9)),AC9,0)))))</f>
        <v>0</v>
      </c>
      <c r="AE9" s="52" t="str">
        <f>IF(OR(AC9="A",AC9="B",AC9="C",AC9="D",AC9="F",AND(AC9&gt;=0,AC9&lt;=4,ISNUMBER(AC9))),IF(AG9&lt;&gt;"",AG9,3),"")</f>
        <v/>
      </c>
      <c r="AF9" s="52" t="str">
        <f>IF(OR(AC9="A",AC9="B",AC9="C",AC9="D",AC9="P",AND(AC9&gt;=0,AC9&lt;=4,ISNUMBER(AC9))),IF(AG9&lt;&gt;"",AG9,3),"")</f>
        <v/>
      </c>
      <c r="AG9" s="53"/>
      <c r="AH9" s="140"/>
      <c r="AI9" s="140"/>
    </row>
    <row r="10" spans="1:37" x14ac:dyDescent="0.25">
      <c r="A10" s="131" t="s">
        <v>29</v>
      </c>
      <c r="B10" s="56">
        <v>1113</v>
      </c>
      <c r="C10" s="158"/>
      <c r="D10" s="158"/>
      <c r="E10" s="52">
        <f t="shared" si="0"/>
        <v>0</v>
      </c>
      <c r="F10" s="52" t="str">
        <f t="shared" si="1"/>
        <v/>
      </c>
      <c r="G10" s="52" t="str">
        <f t="shared" si="2"/>
        <v/>
      </c>
      <c r="H10" s="53"/>
      <c r="I10" s="150"/>
      <c r="J10" s="150"/>
      <c r="K10" s="150"/>
      <c r="L10" s="150"/>
      <c r="M10" s="54"/>
      <c r="N10" s="54"/>
      <c r="O10" s="54"/>
      <c r="P10" s="45"/>
      <c r="Q10" s="136" t="s">
        <v>34</v>
      </c>
      <c r="R10" s="56">
        <v>2233</v>
      </c>
      <c r="S10" s="129"/>
      <c r="T10" s="52">
        <f t="shared" si="12"/>
        <v>0</v>
      </c>
      <c r="U10" s="52" t="str">
        <f t="shared" si="13"/>
        <v/>
      </c>
      <c r="V10" s="52" t="str">
        <f t="shared" si="14"/>
        <v/>
      </c>
      <c r="W10" s="53"/>
      <c r="X10" s="159"/>
      <c r="Y10" s="160"/>
      <c r="Z10" s="45"/>
      <c r="AA10" s="118" t="s">
        <v>34</v>
      </c>
      <c r="AB10" s="119">
        <v>3113</v>
      </c>
      <c r="AC10" s="139"/>
      <c r="AD10" s="52">
        <f t="shared" ref="AD10" si="15">IF(AG10&lt;&gt;"",AG10,3)*IF(AC10="A",4,IF(AC10="B",3,IF(AC10="C",2,IF(AC10="D",1,IF(AND(AC10&gt;=0,AC10&lt;=4,ISNUMBER(AC10)),AC10,0)))))</f>
        <v>0</v>
      </c>
      <c r="AE10" s="52" t="str">
        <f t="shared" ref="AE10" si="16">IF(OR(AC10="A",AC10="B",AC10="C",AC10="D",AC10="F",AND(AC10&gt;=0,AC10&lt;=4,ISNUMBER(AC10))),IF(AG10&lt;&gt;"",AG10,3),"")</f>
        <v/>
      </c>
      <c r="AF10" s="52" t="str">
        <f t="shared" ref="AF10" si="17">IF(OR(AC10="A",AC10="B",AC10="C",AC10="D",AC10="P",AND(AC10&gt;=0,AC10&lt;=4,ISNUMBER(AC10))),IF(AG10&lt;&gt;"",AG10,3),"")</f>
        <v/>
      </c>
      <c r="AG10" s="53"/>
      <c r="AH10" s="140"/>
      <c r="AI10" s="140"/>
    </row>
    <row r="11" spans="1:37" x14ac:dyDescent="0.25">
      <c r="A11" s="131" t="s">
        <v>31</v>
      </c>
      <c r="B11" s="56">
        <v>1513</v>
      </c>
      <c r="C11" s="158"/>
      <c r="D11" s="158"/>
      <c r="E11" s="52">
        <f t="shared" si="0"/>
        <v>0</v>
      </c>
      <c r="F11" s="52" t="str">
        <f t="shared" si="1"/>
        <v/>
      </c>
      <c r="G11" s="52" t="str">
        <f t="shared" si="2"/>
        <v/>
      </c>
      <c r="H11" s="53"/>
      <c r="I11" s="150"/>
      <c r="J11" s="150"/>
      <c r="K11" s="150"/>
      <c r="L11" s="150"/>
      <c r="M11" s="54"/>
      <c r="N11" s="54"/>
      <c r="O11" s="54"/>
      <c r="P11" s="45"/>
      <c r="Q11" s="136" t="s">
        <v>36</v>
      </c>
      <c r="R11" s="56">
        <v>1314</v>
      </c>
      <c r="S11" s="129"/>
      <c r="T11" s="52">
        <f t="shared" ref="T11:T14" si="18">IF(W11&lt;&gt;"",W11,3)*IF(S11="A",4,IF(S11="B",3,IF(S11="C",2,IF(S11="D",1,IF(AND(S11&gt;=0,S11&lt;=4,ISNUMBER(S11)),S11,0)))))</f>
        <v>0</v>
      </c>
      <c r="U11" s="52" t="str">
        <f t="shared" ref="U11:U14" si="19">IF(OR(S11="A",S11="B",S11="C",S11="D",S11="F",AND(S11&gt;=0,S11&lt;=4,ISNUMBER(S11))),IF(W11&lt;&gt;"",W11,3),"")</f>
        <v/>
      </c>
      <c r="V11" s="52" t="str">
        <f t="shared" ref="V11:V14" si="20">IF(OR(S11="A",S11="B",S11="C",S11="D",S11="P",AND(S11&gt;=0,S11&lt;=4,ISNUMBER(S11))),IF(W11&lt;&gt;"",W11,3),"")</f>
        <v/>
      </c>
      <c r="W11" s="53">
        <v>4</v>
      </c>
      <c r="X11" s="159"/>
      <c r="Y11" s="160"/>
      <c r="Z11" s="45"/>
      <c r="AA11" s="118" t="s">
        <v>34</v>
      </c>
      <c r="AB11" s="119">
        <v>3123</v>
      </c>
      <c r="AC11" s="139"/>
      <c r="AD11" s="52">
        <f>IF(AG11&lt;&gt;"",AG11,3)*IF(AC11="A",4,IF(AC11="B",3,IF(AC11="C",2,IF(AC11="D",1,IF(AND(AC11&gt;=0,AC11&lt;=4,ISNUMBER(AC11)),AC11,0)))))</f>
        <v>0</v>
      </c>
      <c r="AE11" s="52" t="str">
        <f>IF(OR(AC11="A",AC11="B",AC11="C",AC11="D",AC11="F",AND(AC11&gt;=0,AC11&lt;=4,ISNUMBER(AC11))),IF(AG11&lt;&gt;"",AG11,3),"")</f>
        <v/>
      </c>
      <c r="AF11" s="52" t="str">
        <f>IF(OR(AC11="A",AC11="B",AC11="C",AC11="D",AC11="P",AND(AC11&gt;=0,AC11&lt;=4,ISNUMBER(AC11))),IF(AG11&lt;&gt;"",AG11,3),"")</f>
        <v/>
      </c>
      <c r="AG11" s="53"/>
      <c r="AH11" s="140"/>
      <c r="AI11" s="140"/>
    </row>
    <row r="12" spans="1:37" x14ac:dyDescent="0.25">
      <c r="A12" s="132" t="s">
        <v>71</v>
      </c>
      <c r="B12" s="85">
        <v>2013</v>
      </c>
      <c r="C12" s="158"/>
      <c r="D12" s="158"/>
      <c r="E12" s="52">
        <f t="shared" si="0"/>
        <v>0</v>
      </c>
      <c r="F12" s="52" t="str">
        <f t="shared" si="1"/>
        <v/>
      </c>
      <c r="G12" s="52" t="str">
        <f t="shared" si="2"/>
        <v/>
      </c>
      <c r="H12" s="53"/>
      <c r="I12" s="150"/>
      <c r="J12" s="150"/>
      <c r="K12" s="150"/>
      <c r="L12" s="150"/>
      <c r="P12" s="45"/>
      <c r="Q12" s="80" t="s">
        <v>36</v>
      </c>
      <c r="R12" s="56">
        <v>1515</v>
      </c>
      <c r="S12" s="78"/>
      <c r="T12" s="52">
        <f t="shared" si="18"/>
        <v>0</v>
      </c>
      <c r="U12" s="52" t="str">
        <f t="shared" si="19"/>
        <v/>
      </c>
      <c r="V12" s="52" t="str">
        <f t="shared" si="20"/>
        <v/>
      </c>
      <c r="W12" s="53">
        <v>5</v>
      </c>
      <c r="X12" s="159"/>
      <c r="Y12" s="160"/>
      <c r="Z12" s="45"/>
      <c r="AA12" s="118" t="s">
        <v>34</v>
      </c>
      <c r="AB12" s="119">
        <v>3154</v>
      </c>
      <c r="AC12" s="139"/>
      <c r="AD12" s="52">
        <f>IF(AG12&lt;&gt;"",AG12,3)*IF(AC12="A",4,IF(AC12="B",3,IF(AC12="C",2,IF(AC12="D",1,IF(AND(AC12&gt;=0,AC12&lt;=4,ISNUMBER(AC12)),AC12,0)))))</f>
        <v>0</v>
      </c>
      <c r="AE12" s="52" t="str">
        <f>IF(OR(AC12="A",AC12="B",AC12="C",AC12="D",AC12="F",AND(AC12&gt;=0,AC12&lt;=4,ISNUMBER(AC12))),IF(AG12&lt;&gt;"",AG12,3),"")</f>
        <v/>
      </c>
      <c r="AF12" s="52" t="str">
        <f>IF(OR(AC12="A",AC12="B",AC12="C",AC12="D",AC12="P",AND(AC12&gt;=0,AC12&lt;=4,ISNUMBER(AC12))),IF(AG12&lt;&gt;"",AG12,3),"")</f>
        <v/>
      </c>
      <c r="AG12" s="53">
        <v>4</v>
      </c>
      <c r="AH12" s="140"/>
      <c r="AI12" s="140"/>
    </row>
    <row r="13" spans="1:37" x14ac:dyDescent="0.25">
      <c r="A13" s="133" t="s">
        <v>33</v>
      </c>
      <c r="B13" s="85"/>
      <c r="C13" s="158"/>
      <c r="D13" s="158"/>
      <c r="E13" s="52">
        <f t="shared" si="0"/>
        <v>0</v>
      </c>
      <c r="F13" s="52" t="str">
        <f t="shared" si="1"/>
        <v/>
      </c>
      <c r="G13" s="52" t="str">
        <f t="shared" si="2"/>
        <v/>
      </c>
      <c r="H13" s="53"/>
      <c r="I13" s="150"/>
      <c r="J13" s="150"/>
      <c r="K13" s="150"/>
      <c r="L13" s="150"/>
      <c r="M13" s="54"/>
      <c r="N13" s="54"/>
      <c r="O13" s="54"/>
      <c r="P13" s="45"/>
      <c r="Q13" s="80" t="s">
        <v>53</v>
      </c>
      <c r="R13" s="56">
        <v>2123</v>
      </c>
      <c r="S13" s="78"/>
      <c r="T13" s="52">
        <f t="shared" si="18"/>
        <v>0</v>
      </c>
      <c r="U13" s="52" t="str">
        <f t="shared" si="19"/>
        <v/>
      </c>
      <c r="V13" s="52" t="str">
        <f t="shared" si="20"/>
        <v/>
      </c>
      <c r="W13" s="53"/>
      <c r="X13" s="159"/>
      <c r="Y13" s="160"/>
      <c r="Z13" s="45"/>
      <c r="AA13" s="118" t="s">
        <v>34</v>
      </c>
      <c r="AB13" s="119">
        <v>3373</v>
      </c>
      <c r="AC13" s="139"/>
      <c r="AD13" s="52">
        <f>IF(AG13&lt;&gt;"",AG13,3)*IF(AC13="A",4,IF(AC13="B",3,IF(AC13="C",2,IF(AC13="D",1,IF(AND(AC13&gt;=0,AC13&lt;=4,ISNUMBER(AC13)),AC13,0)))))</f>
        <v>0</v>
      </c>
      <c r="AE13" s="52" t="str">
        <f>IF(OR(AC13="A",AC13="B",AC13="C",AC13="D",AC13="F",AND(AC13&gt;=0,AC13&lt;=4,ISNUMBER(AC13))),IF(AG13&lt;&gt;"",AG13,3),"")</f>
        <v/>
      </c>
      <c r="AF13" s="52" t="str">
        <f>IF(OR(AC13="A",AC13="B",AC13="C",AC13="D",AC13="P",AND(AC13&gt;=0,AC13&lt;=4,ISNUMBER(AC13))),IF(AG13&lt;&gt;"",AG13,3),"")</f>
        <v/>
      </c>
      <c r="AG13" s="53"/>
      <c r="AH13" s="140"/>
      <c r="AI13" s="140"/>
    </row>
    <row r="14" spans="1:37" x14ac:dyDescent="0.25">
      <c r="A14" s="133" t="s">
        <v>33</v>
      </c>
      <c r="B14" s="85"/>
      <c r="C14" s="158"/>
      <c r="D14" s="158"/>
      <c r="E14" s="52">
        <f t="shared" si="0"/>
        <v>0</v>
      </c>
      <c r="F14" s="52" t="str">
        <f t="shared" si="1"/>
        <v/>
      </c>
      <c r="G14" s="52" t="str">
        <f t="shared" si="2"/>
        <v/>
      </c>
      <c r="H14" s="53"/>
      <c r="I14" s="150"/>
      <c r="J14" s="150"/>
      <c r="K14" s="150"/>
      <c r="L14" s="150"/>
      <c r="M14" s="54"/>
      <c r="N14" s="54"/>
      <c r="O14" s="54"/>
      <c r="P14" s="45"/>
      <c r="Q14" s="80" t="s">
        <v>53</v>
      </c>
      <c r="R14" s="56">
        <v>2132</v>
      </c>
      <c r="S14" s="128"/>
      <c r="T14" s="52">
        <f t="shared" si="18"/>
        <v>0</v>
      </c>
      <c r="U14" s="52" t="str">
        <f t="shared" si="19"/>
        <v/>
      </c>
      <c r="V14" s="52" t="str">
        <f t="shared" si="20"/>
        <v/>
      </c>
      <c r="W14" s="53">
        <v>2</v>
      </c>
      <c r="X14" s="159"/>
      <c r="Y14" s="160"/>
      <c r="Z14" s="58"/>
      <c r="AA14" s="118" t="s">
        <v>34</v>
      </c>
      <c r="AB14" s="119">
        <v>4153</v>
      </c>
      <c r="AC14" s="139"/>
      <c r="AD14" s="52">
        <f>IF(AG14&lt;&gt;"",AG14,3)*IF(AC14="A",4,IF(AC14="B",3,IF(AC14="C",2,IF(AC14="D",1,IF(AND(AC14&gt;=0,AC14&lt;=4,ISNUMBER(AC14)),AC14,0)))))</f>
        <v>0</v>
      </c>
      <c r="AE14" s="52" t="str">
        <f>IF(OR(AC14="A",AC14="B",AC14="C",AC14="D",AC14="F",AND(AC14&gt;=0,AC14&lt;=4,ISNUMBER(AC14))),IF(AG14&lt;&gt;"",AG14,3),"")</f>
        <v/>
      </c>
      <c r="AF14" s="52" t="str">
        <f>IF(OR(AC14="A",AC14="B",AC14="C",AC14="D",AC14="P",AND(AC14&gt;=0,AC14&lt;=4,ISNUMBER(AC14))),IF(AG14&lt;&gt;"",AG14,3),"")</f>
        <v/>
      </c>
      <c r="AG14" s="53"/>
      <c r="AH14" s="140"/>
      <c r="AI14" s="140"/>
    </row>
    <row r="15" spans="1:37" x14ac:dyDescent="0.25">
      <c r="A15" s="133" t="s">
        <v>68</v>
      </c>
      <c r="B15" s="85"/>
      <c r="C15" s="158"/>
      <c r="D15" s="158"/>
      <c r="E15" s="52">
        <f t="shared" si="0"/>
        <v>0</v>
      </c>
      <c r="F15" s="52" t="str">
        <f t="shared" si="1"/>
        <v/>
      </c>
      <c r="G15" s="52" t="str">
        <f t="shared" si="2"/>
        <v/>
      </c>
      <c r="H15" s="53"/>
      <c r="I15" s="150"/>
      <c r="J15" s="150"/>
      <c r="K15" s="150"/>
      <c r="L15" s="150"/>
      <c r="M15" s="54"/>
      <c r="N15" s="54"/>
      <c r="O15" s="54"/>
      <c r="P15" s="45"/>
      <c r="Q15" s="136" t="s">
        <v>54</v>
      </c>
      <c r="R15" s="56">
        <v>1014</v>
      </c>
      <c r="S15" s="129"/>
      <c r="T15" s="52">
        <f t="shared" ref="T15:T18" si="21">IF(W15&lt;&gt;"",W15,3)*IF(S15="A",4,IF(S15="B",3,IF(S15="C",2,IF(S15="D",1,IF(AND(S15&gt;=0,S15&lt;=4,ISNUMBER(S15)),S15,0)))))</f>
        <v>0</v>
      </c>
      <c r="U15" s="52" t="str">
        <f t="shared" ref="U15:U18" si="22">IF(OR(S15="A",S15="B",S15="C",S15="D",S15="F",AND(S15&gt;=0,S15&lt;=4,ISNUMBER(S15))),IF(W15&lt;&gt;"",W15,3),"")</f>
        <v/>
      </c>
      <c r="V15" s="52" t="str">
        <f t="shared" ref="V15:V18" si="23">IF(OR(S15="A",S15="B",S15="C",S15="D",S15="P",AND(S15&gt;=0,S15&lt;=4,ISNUMBER(S15))),IF(W15&lt;&gt;"",W15,3),"")</f>
        <v/>
      </c>
      <c r="W15" s="53">
        <v>4</v>
      </c>
      <c r="X15" s="137"/>
      <c r="Y15" s="137"/>
      <c r="Z15" s="45"/>
      <c r="AA15" s="118" t="s">
        <v>34</v>
      </c>
      <c r="AB15" s="119">
        <v>4763</v>
      </c>
      <c r="AC15" s="139"/>
      <c r="AD15" s="52">
        <f t="shared" ref="AD15:AD16" si="24">IF(AG15&lt;&gt;"",AG15,3)*IF(AC15="A",4,IF(AC15="B",3,IF(AC15="C",2,IF(AC15="D",1,IF(AND(AC15&gt;=0,AC15&lt;=4,ISNUMBER(AC15)),AC15,0)))))</f>
        <v>0</v>
      </c>
      <c r="AE15" s="52" t="str">
        <f t="shared" ref="AE15:AE16" si="25">IF(OR(AC15="A",AC15="B",AC15="C",AC15="D",AC15="F",AND(AC15&gt;=0,AC15&lt;=4,ISNUMBER(AC15))),IF(AG15&lt;&gt;"",AG15,3),"")</f>
        <v/>
      </c>
      <c r="AF15" s="52" t="str">
        <f t="shared" ref="AF15:AF16" si="26">IF(OR(AC15="A",AC15="B",AC15="C",AC15="D",AC15="P",AND(AC15&gt;=0,AC15&lt;=4,ISNUMBER(AC15))),IF(AG15&lt;&gt;"",AG15,3),"")</f>
        <v/>
      </c>
      <c r="AG15" s="53"/>
      <c r="AH15" s="140"/>
      <c r="AI15" s="140"/>
    </row>
    <row r="16" spans="1:37" x14ac:dyDescent="0.25">
      <c r="A16" s="131" t="s">
        <v>35</v>
      </c>
      <c r="B16" s="56">
        <v>1114</v>
      </c>
      <c r="C16" s="158"/>
      <c r="D16" s="158"/>
      <c r="E16" s="52">
        <f t="shared" si="0"/>
        <v>0</v>
      </c>
      <c r="F16" s="52" t="str">
        <f t="shared" si="1"/>
        <v/>
      </c>
      <c r="G16" s="52" t="str">
        <f t="shared" si="2"/>
        <v/>
      </c>
      <c r="H16" s="53">
        <v>4</v>
      </c>
      <c r="I16" s="150"/>
      <c r="J16" s="150"/>
      <c r="K16" s="150"/>
      <c r="L16" s="150"/>
      <c r="M16" s="54"/>
      <c r="N16" s="54"/>
      <c r="O16" s="54"/>
      <c r="P16" s="58"/>
      <c r="Q16" s="136" t="s">
        <v>67</v>
      </c>
      <c r="R16" s="56">
        <v>1113</v>
      </c>
      <c r="S16" s="129"/>
      <c r="T16" s="52">
        <f t="shared" si="21"/>
        <v>0</v>
      </c>
      <c r="U16" s="52" t="str">
        <f t="shared" si="22"/>
        <v/>
      </c>
      <c r="V16" s="52" t="str">
        <f t="shared" si="23"/>
        <v/>
      </c>
      <c r="W16" s="53"/>
      <c r="X16" s="137"/>
      <c r="Y16" s="137"/>
      <c r="Z16" s="45"/>
      <c r="AA16" s="118" t="s">
        <v>36</v>
      </c>
      <c r="AB16" s="119">
        <v>3013</v>
      </c>
      <c r="AC16" s="86"/>
      <c r="AD16" s="52">
        <f t="shared" si="24"/>
        <v>0</v>
      </c>
      <c r="AE16" s="52" t="str">
        <f t="shared" si="25"/>
        <v/>
      </c>
      <c r="AF16" s="52" t="str">
        <f t="shared" si="26"/>
        <v/>
      </c>
      <c r="AG16" s="53"/>
      <c r="AH16" s="171"/>
      <c r="AI16" s="171"/>
    </row>
    <row r="17" spans="1:36" x14ac:dyDescent="0.25">
      <c r="A17" s="131" t="s">
        <v>30</v>
      </c>
      <c r="B17" s="56">
        <v>1113</v>
      </c>
      <c r="C17" s="158"/>
      <c r="D17" s="158"/>
      <c r="E17" s="52">
        <f t="shared" si="0"/>
        <v>0</v>
      </c>
      <c r="F17" s="52" t="str">
        <f t="shared" si="1"/>
        <v/>
      </c>
      <c r="G17" s="52" t="str">
        <f t="shared" si="2"/>
        <v/>
      </c>
      <c r="H17" s="57"/>
      <c r="I17" s="150"/>
      <c r="J17" s="150"/>
      <c r="K17" s="150"/>
      <c r="L17" s="150"/>
      <c r="M17" s="54"/>
      <c r="N17" s="54"/>
      <c r="O17" s="54"/>
      <c r="P17" s="45"/>
      <c r="Q17" s="80" t="s">
        <v>70</v>
      </c>
      <c r="R17" s="56">
        <v>3103</v>
      </c>
      <c r="S17" s="139"/>
      <c r="T17" s="52">
        <f t="shared" si="21"/>
        <v>0</v>
      </c>
      <c r="U17" s="52" t="str">
        <f t="shared" si="22"/>
        <v/>
      </c>
      <c r="V17" s="52" t="str">
        <f t="shared" si="23"/>
        <v/>
      </c>
      <c r="W17" s="53"/>
      <c r="X17" s="159"/>
      <c r="Y17" s="160"/>
      <c r="Z17" s="45"/>
      <c r="AA17" s="118" t="s">
        <v>36</v>
      </c>
      <c r="AB17" s="119">
        <v>3012</v>
      </c>
      <c r="AC17" s="111"/>
      <c r="AD17" s="52">
        <f t="shared" ref="AD17" si="27">IF(AG17&lt;&gt;"",AG17,3)*IF(AC17="A",4,IF(AC17="B",3,IF(AC17="C",2,IF(AC17="D",1,IF(AND(AC17&gt;=0,AC17&lt;=4,ISNUMBER(AC17)),AC17,0)))))</f>
        <v>0</v>
      </c>
      <c r="AE17" s="52" t="str">
        <f t="shared" ref="AE17" si="28">IF(OR(AC17="A",AC17="B",AC17="C",AC17="D",AC17="F",AND(AC17&gt;=0,AC17&lt;=4,ISNUMBER(AC17))),IF(AG17&lt;&gt;"",AG17,3),"")</f>
        <v/>
      </c>
      <c r="AF17" s="52" t="str">
        <f t="shared" ref="AF17" si="29">IF(OR(AC17="A",AC17="B",AC17="C",AC17="D",AC17="P",AND(AC17&gt;=0,AC17&lt;=4,ISNUMBER(AC17))),IF(AG17&lt;&gt;"",AG17,3),"")</f>
        <v/>
      </c>
      <c r="AG17" s="53">
        <v>2</v>
      </c>
      <c r="AH17" s="171"/>
      <c r="AI17" s="171"/>
    </row>
    <row r="18" spans="1:36" x14ac:dyDescent="0.25">
      <c r="A18" s="134" t="s">
        <v>69</v>
      </c>
      <c r="B18" s="135"/>
      <c r="C18" s="148"/>
      <c r="D18" s="149"/>
      <c r="E18" s="52">
        <f t="shared" ref="E18" si="30">IF(H18&lt;&gt;"",H18,3)*IF(C18="A",4,IF(C18="B",3,IF(C18="C",2,IF(C18="D",1,IF(AND(C18&gt;=0,C18&lt;=4,ISNUMBER(C18)),C18,0)))))</f>
        <v>0</v>
      </c>
      <c r="F18" s="52" t="str">
        <f t="shared" ref="F18" si="31">IF(OR(C18="A",C18="B",C18="C",C18="D",C18="F",AND(C18&gt;=0,C18&lt;=4,ISNUMBER(C18))),IF(H18&lt;&gt;"",H18,3),"")</f>
        <v/>
      </c>
      <c r="G18" s="52" t="str">
        <f t="shared" ref="G18" si="32">IF(OR(C18="A",C18="B",C18="C",C18="D",C18="P",AND(C18&gt;=0,C18&lt;=4,ISNUMBER(C18))),IF(H18&lt;&gt;"",H18,3),"")</f>
        <v/>
      </c>
      <c r="H18" s="53"/>
      <c r="I18" s="150"/>
      <c r="J18" s="150"/>
      <c r="K18" s="150"/>
      <c r="L18" s="150"/>
      <c r="M18" s="54"/>
      <c r="N18" s="54"/>
      <c r="O18" s="54"/>
      <c r="P18" s="45"/>
      <c r="Q18" s="80" t="s">
        <v>78</v>
      </c>
      <c r="R18" s="56">
        <v>2713</v>
      </c>
      <c r="S18" s="139"/>
      <c r="T18" s="52">
        <f t="shared" si="21"/>
        <v>0</v>
      </c>
      <c r="U18" s="52" t="str">
        <f t="shared" si="22"/>
        <v/>
      </c>
      <c r="V18" s="52" t="str">
        <f t="shared" si="23"/>
        <v/>
      </c>
      <c r="W18" s="53"/>
      <c r="X18" s="159"/>
      <c r="Y18" s="160"/>
      <c r="Z18" s="45"/>
      <c r="AA18" s="118" t="s">
        <v>36</v>
      </c>
      <c r="AB18" s="119"/>
      <c r="AC18" s="147"/>
      <c r="AD18" s="52">
        <f t="shared" ref="AD18:AD20" si="33">IF(AG18&lt;&gt;"",AG18,3)*IF(AC18="A",4,IF(AC18="B",3,IF(AC18="C",2,IF(AC18="D",1,IF(AND(AC18&gt;=0,AC18&lt;=4,ISNUMBER(AC18)),AC18,0)))))</f>
        <v>0</v>
      </c>
      <c r="AE18" s="52" t="str">
        <f t="shared" ref="AE18:AE20" si="34">IF(OR(AC18="A",AC18="B",AC18="C",AC18="D",AC18="F",AND(AC18&gt;=0,AC18&lt;=4,ISNUMBER(AC18))),IF(AG18&lt;&gt;"",AG18,3),"")</f>
        <v/>
      </c>
      <c r="AF18" s="52" t="str">
        <f t="shared" ref="AF18:AF20" si="35">IF(OR(AC18="A",AC18="B",AC18="C",AC18="D",AC18="P",AND(AC18&gt;=0,AC18&lt;=4,ISNUMBER(AC18))),IF(AG18&lt;&gt;"",AG18,3),"")</f>
        <v/>
      </c>
      <c r="AG18" s="53"/>
      <c r="AH18" s="171"/>
      <c r="AI18" s="171"/>
    </row>
    <row r="19" spans="1:36" x14ac:dyDescent="0.25">
      <c r="A19" s="134" t="s">
        <v>69</v>
      </c>
      <c r="B19" s="135"/>
      <c r="C19" s="148"/>
      <c r="D19" s="149"/>
      <c r="E19" s="52">
        <f t="shared" si="0"/>
        <v>0</v>
      </c>
      <c r="F19" s="52" t="str">
        <f t="shared" si="1"/>
        <v/>
      </c>
      <c r="G19" s="52" t="str">
        <f t="shared" si="2"/>
        <v/>
      </c>
      <c r="H19" s="57"/>
      <c r="I19" s="150"/>
      <c r="J19" s="150"/>
      <c r="K19" s="150"/>
      <c r="L19" s="150"/>
      <c r="M19" s="54"/>
      <c r="N19" s="54"/>
      <c r="O19" s="54"/>
      <c r="P19" s="45"/>
      <c r="Z19" s="45"/>
      <c r="AA19" s="118" t="s">
        <v>64</v>
      </c>
      <c r="AB19" s="119">
        <v>3223</v>
      </c>
      <c r="AC19" s="147"/>
      <c r="AD19" s="52">
        <f t="shared" si="33"/>
        <v>0</v>
      </c>
      <c r="AE19" s="52" t="str">
        <f t="shared" si="34"/>
        <v/>
      </c>
      <c r="AF19" s="52" t="str">
        <f t="shared" si="35"/>
        <v/>
      </c>
      <c r="AG19" s="53"/>
      <c r="AH19" s="171"/>
      <c r="AI19" s="171"/>
    </row>
    <row r="20" spans="1:36" x14ac:dyDescent="0.25">
      <c r="A20" s="101" t="s">
        <v>37</v>
      </c>
      <c r="B20" s="85"/>
      <c r="C20" s="148"/>
      <c r="D20" s="149"/>
      <c r="E20" s="52">
        <f t="shared" si="0"/>
        <v>0</v>
      </c>
      <c r="F20" s="52" t="str">
        <f t="shared" si="1"/>
        <v/>
      </c>
      <c r="G20" s="52" t="str">
        <f t="shared" si="2"/>
        <v/>
      </c>
      <c r="H20" s="57"/>
      <c r="I20" s="150"/>
      <c r="J20" s="150"/>
      <c r="K20" s="150"/>
      <c r="L20" s="150"/>
      <c r="M20" s="54"/>
      <c r="N20" s="54"/>
      <c r="O20" s="54"/>
      <c r="P20" s="45"/>
      <c r="Q20" s="154"/>
      <c r="R20" s="155"/>
      <c r="S20" s="155"/>
      <c r="T20" s="155"/>
      <c r="U20" s="155"/>
      <c r="V20" s="155"/>
      <c r="W20" s="155"/>
      <c r="X20" s="44" t="s">
        <v>38</v>
      </c>
      <c r="Y20" s="49"/>
      <c r="Z20" s="45"/>
      <c r="AA20" s="118"/>
      <c r="AB20" s="119"/>
      <c r="AC20" s="147"/>
      <c r="AD20" s="52">
        <f t="shared" si="33"/>
        <v>0</v>
      </c>
      <c r="AE20" s="52" t="str">
        <f t="shared" si="34"/>
        <v/>
      </c>
      <c r="AF20" s="52" t="str">
        <f t="shared" si="35"/>
        <v/>
      </c>
      <c r="AG20" s="53"/>
      <c r="AH20" s="171"/>
      <c r="AI20" s="171"/>
    </row>
    <row r="21" spans="1:36" ht="15" x14ac:dyDescent="0.25">
      <c r="A21" s="101" t="s">
        <v>63</v>
      </c>
      <c r="B21" s="85"/>
      <c r="C21" s="148"/>
      <c r="D21" s="149"/>
      <c r="E21" s="52">
        <f t="shared" si="0"/>
        <v>0</v>
      </c>
      <c r="F21" s="52" t="str">
        <f t="shared" si="1"/>
        <v/>
      </c>
      <c r="G21" s="52" t="str">
        <f t="shared" si="2"/>
        <v/>
      </c>
      <c r="H21" s="57"/>
      <c r="I21" s="150"/>
      <c r="J21" s="150"/>
      <c r="K21" s="150"/>
      <c r="L21" s="150"/>
      <c r="M21" s="54"/>
      <c r="N21" s="54"/>
      <c r="O21" s="54"/>
      <c r="P21" s="45"/>
      <c r="Q21" s="60" t="s">
        <v>39</v>
      </c>
      <c r="R21" s="142"/>
      <c r="S21" s="49"/>
      <c r="T21" s="49"/>
      <c r="U21" s="49"/>
      <c r="V21" s="61"/>
      <c r="W21" s="49"/>
      <c r="X21" s="49"/>
      <c r="Y21" s="143"/>
      <c r="Z21" s="45"/>
      <c r="AB21" s="89"/>
      <c r="AC21" s="89"/>
      <c r="AD21" s="82"/>
      <c r="AE21" s="82"/>
      <c r="AF21" s="82"/>
      <c r="AG21" s="90"/>
      <c r="AH21" s="76"/>
      <c r="AI21" s="62"/>
      <c r="AJ21" s="109"/>
    </row>
    <row r="22" spans="1:36" ht="13.8" thickBot="1" x14ac:dyDescent="0.3">
      <c r="A22" s="84"/>
      <c r="B22" s="85"/>
      <c r="C22" s="148"/>
      <c r="D22" s="149"/>
      <c r="E22" s="52">
        <f t="shared" si="0"/>
        <v>0</v>
      </c>
      <c r="F22" s="52" t="str">
        <f t="shared" si="1"/>
        <v/>
      </c>
      <c r="G22" s="52" t="str">
        <f t="shared" si="2"/>
        <v/>
      </c>
      <c r="H22" s="57"/>
      <c r="I22" s="150"/>
      <c r="J22" s="150"/>
      <c r="K22" s="150"/>
      <c r="L22" s="150"/>
      <c r="M22" s="54"/>
      <c r="N22" s="54"/>
      <c r="O22" s="54"/>
      <c r="P22" s="45"/>
      <c r="Q22" s="156">
        <f>SUM(G7:G24,V7:V18,AF8:AF20,AF29:AF36,G29:G44,O29:O44)</f>
        <v>0</v>
      </c>
      <c r="R22" s="156"/>
      <c r="S22" s="49" t="s">
        <v>40</v>
      </c>
      <c r="T22" s="49"/>
      <c r="U22" s="49"/>
      <c r="V22" s="49"/>
      <c r="W22" s="49"/>
      <c r="X22" s="49"/>
      <c r="Y22" s="49"/>
      <c r="Z22" s="45"/>
      <c r="AA22" s="63"/>
      <c r="AB22" s="30"/>
      <c r="AC22" s="30"/>
      <c r="AD22" s="41"/>
      <c r="AE22" s="41"/>
      <c r="AF22" s="41"/>
      <c r="AG22" s="59"/>
      <c r="AH22" s="130"/>
      <c r="AI22" s="130"/>
      <c r="AJ22" s="109"/>
    </row>
    <row r="23" spans="1:36" ht="14.4" thickTop="1" thickBot="1" x14ac:dyDescent="0.3">
      <c r="A23" s="84"/>
      <c r="B23" s="85"/>
      <c r="C23" s="148"/>
      <c r="D23" s="149"/>
      <c r="E23" s="52">
        <f t="shared" si="0"/>
        <v>0</v>
      </c>
      <c r="F23" s="52" t="str">
        <f t="shared" si="1"/>
        <v/>
      </c>
      <c r="G23" s="52" t="str">
        <f t="shared" si="2"/>
        <v/>
      </c>
      <c r="H23" s="57"/>
      <c r="I23" s="150"/>
      <c r="J23" s="150"/>
      <c r="K23" s="150"/>
      <c r="L23" s="150"/>
      <c r="M23" s="54"/>
      <c r="N23" s="54"/>
      <c r="O23" s="54"/>
      <c r="P23" s="45"/>
      <c r="Q23" s="166" t="str">
        <f>IF(SUM(F7:F24,U7:U18,AE8:AE20,AE29:AE36,F29:F44,N29:N44)=0,"N/A",ROUNDDOWN(SUM(E7:E24,T7:T18,AD8:AD20,AD29:AD36,E29:E44,M29:M44)/SUM(F7:F24,U7:U18,AE8:AE20,AE29:AE36,F29:F44,N29:N44),2))</f>
        <v>N/A</v>
      </c>
      <c r="R23" s="166"/>
      <c r="S23" s="49" t="s">
        <v>41</v>
      </c>
      <c r="T23" s="49"/>
      <c r="U23" s="49"/>
      <c r="V23" s="49"/>
      <c r="W23" s="49"/>
      <c r="X23" s="49"/>
      <c r="Y23" s="49"/>
      <c r="Z23" s="45"/>
      <c r="AA23" s="80"/>
      <c r="AB23" s="81"/>
      <c r="AC23" s="107"/>
      <c r="AD23" s="105"/>
      <c r="AE23" s="105"/>
      <c r="AF23" s="105"/>
      <c r="AG23" s="106"/>
      <c r="AH23" s="81"/>
      <c r="AI23" s="81"/>
    </row>
    <row r="24" spans="1:36" ht="14.4" thickTop="1" thickBot="1" x14ac:dyDescent="0.3">
      <c r="A24" s="84"/>
      <c r="B24" s="85"/>
      <c r="C24" s="148"/>
      <c r="D24" s="149"/>
      <c r="E24" s="52">
        <f t="shared" si="0"/>
        <v>0</v>
      </c>
      <c r="F24" s="52" t="str">
        <f t="shared" si="1"/>
        <v/>
      </c>
      <c r="G24" s="52" t="str">
        <f t="shared" si="2"/>
        <v/>
      </c>
      <c r="H24" s="57"/>
      <c r="I24" s="150"/>
      <c r="J24" s="150"/>
      <c r="K24" s="150"/>
      <c r="L24" s="150"/>
      <c r="M24" s="54"/>
      <c r="N24" s="54"/>
      <c r="O24" s="54"/>
      <c r="P24" s="45"/>
      <c r="Q24" s="167">
        <f>SUMIF(B7:B24,"&gt;2999",G7:G24)+SUMIF(B29:B44,"&gt;2999",G29:G44)+SUMIF(J29:J44,"&gt;2999",O29:O44)+SUMIF(R7:R18,"&gt;2999",V7:V18)+SUMIF(AB8:AB20,"&gt;2999",AF8:AF20)+SUMIF(AB29:AB36,"&gt;2999",AF29:AF36)</f>
        <v>0</v>
      </c>
      <c r="R24" s="167"/>
      <c r="S24" s="88" t="s">
        <v>82</v>
      </c>
      <c r="T24" s="49"/>
      <c r="U24" s="49"/>
      <c r="V24" s="49"/>
      <c r="W24" s="49"/>
      <c r="X24" s="49"/>
      <c r="Y24" s="49"/>
      <c r="Z24" s="45"/>
      <c r="AA24" s="88" t="s">
        <v>81</v>
      </c>
      <c r="AB24" s="81"/>
      <c r="AC24" s="107"/>
      <c r="AD24" s="105"/>
      <c r="AE24" s="105"/>
      <c r="AF24" s="105"/>
      <c r="AG24" s="106"/>
      <c r="AH24" s="81"/>
      <c r="AI24" s="81"/>
    </row>
    <row r="25" spans="1:36" ht="14.4" thickTop="1" thickBot="1" x14ac:dyDescent="0.3">
      <c r="A25" s="165"/>
      <c r="B25" s="165"/>
      <c r="C25" s="165"/>
      <c r="D25" s="165"/>
      <c r="E25" s="165"/>
      <c r="F25" s="165"/>
      <c r="G25" s="165"/>
      <c r="H25" s="165"/>
      <c r="I25" s="165"/>
      <c r="J25" s="165"/>
      <c r="K25" s="165"/>
      <c r="L25" s="165"/>
      <c r="M25" s="54"/>
      <c r="N25" s="54"/>
      <c r="O25" s="49"/>
      <c r="P25" s="45"/>
      <c r="Q25" s="167">
        <f>SUMIF(B7:B24,"&gt;2999",F7:F24)+SUMIF(B29:B44,"&gt;2999",F29:F44)+SUMIF(J29:J44,"&gt;2999",N29:N44)+SUMIF(R7:R18,"&gt;2999",U7:U18)+SUMIF(AB8:AB20,"&gt;2999",AE8:AE20)+SUMIF(AB29:AB36,"&gt;2999",AE29:AE36)</f>
        <v>0</v>
      </c>
      <c r="R25" s="167"/>
      <c r="S25" s="145" t="s">
        <v>83</v>
      </c>
      <c r="T25" s="49"/>
      <c r="U25" s="49"/>
      <c r="V25" s="49"/>
      <c r="W25" s="49"/>
      <c r="X25" s="49"/>
      <c r="Y25" s="49"/>
      <c r="Z25" s="40"/>
      <c r="AA25" s="50"/>
      <c r="AB25" s="76"/>
      <c r="AC25" s="107"/>
      <c r="AD25" s="105"/>
      <c r="AE25" s="105"/>
      <c r="AF25" s="105"/>
      <c r="AG25" s="106"/>
      <c r="AH25" s="81"/>
      <c r="AI25" s="81"/>
    </row>
    <row r="26" spans="1:36" ht="13.8" thickBot="1" x14ac:dyDescent="0.3">
      <c r="A26" s="39" t="s">
        <v>62</v>
      </c>
      <c r="B26" s="49"/>
      <c r="C26" s="49"/>
      <c r="D26" s="49"/>
      <c r="E26" s="49"/>
      <c r="F26" s="49"/>
      <c r="G26" s="49"/>
      <c r="H26" s="49"/>
      <c r="I26" s="49"/>
      <c r="J26" s="49"/>
      <c r="K26" s="49"/>
      <c r="L26" s="49"/>
      <c r="M26" s="54"/>
      <c r="N26" s="54"/>
      <c r="O26" s="49"/>
      <c r="P26" s="45"/>
      <c r="Q26" s="152">
        <f>SUMIF(B7:B24,"&gt;2999",E7:E24)+SUMIF(B29:B44,"&gt;2999",E29:E44)+SUMIF(J29:J44,"&gt;2999",M29:M44)+SUMIF(R7:R18,"&gt;2999",T7:T18)+SUMIF(AB8:AB20,"&gt;2999",AD8:AD20)+SUMIF(AB29:AB36,"&gt;2999",AD29:AD36)</f>
        <v>0</v>
      </c>
      <c r="R26" s="152"/>
      <c r="S26" s="44" t="s">
        <v>42</v>
      </c>
      <c r="T26" s="49"/>
      <c r="U26" s="49"/>
      <c r="V26" s="49"/>
      <c r="W26" s="49"/>
      <c r="X26" s="49"/>
      <c r="Y26" s="49"/>
      <c r="Z26" s="49"/>
      <c r="AA26" s="50"/>
      <c r="AB26" s="76"/>
      <c r="AC26" s="107"/>
      <c r="AD26" s="105"/>
      <c r="AE26" s="105"/>
      <c r="AF26" s="105"/>
      <c r="AG26" s="106"/>
      <c r="AH26" s="81"/>
      <c r="AI26" s="81"/>
    </row>
    <row r="27" spans="1:36" ht="13.8" thickBot="1" x14ac:dyDescent="0.3">
      <c r="A27" s="39" t="s">
        <v>43</v>
      </c>
      <c r="B27" s="39"/>
      <c r="C27" s="49"/>
      <c r="D27" s="49"/>
      <c r="E27" s="54"/>
      <c r="F27" s="54"/>
      <c r="G27" s="54"/>
      <c r="H27" s="54"/>
      <c r="I27" s="144" t="s">
        <v>61</v>
      </c>
      <c r="J27" s="79"/>
      <c r="K27" s="79"/>
      <c r="L27" s="79"/>
      <c r="M27" s="79"/>
      <c r="N27" s="79"/>
      <c r="O27" s="79"/>
      <c r="P27" s="79"/>
      <c r="Q27" s="157" t="str">
        <f>IF(SUM(Q26)=0,"N/A",Q26/Q25)</f>
        <v>N/A</v>
      </c>
      <c r="R27" s="157"/>
      <c r="S27" s="49" t="s">
        <v>44</v>
      </c>
      <c r="T27" s="49"/>
      <c r="U27" s="49"/>
      <c r="V27" s="49"/>
      <c r="W27" s="49"/>
      <c r="X27" s="49"/>
      <c r="Y27" s="49"/>
      <c r="AA27" s="50"/>
      <c r="AB27" s="76"/>
      <c r="AC27" s="107"/>
      <c r="AD27" s="105"/>
      <c r="AE27" s="105"/>
      <c r="AF27" s="105"/>
      <c r="AG27" s="106"/>
      <c r="AH27" s="81"/>
      <c r="AI27" s="81"/>
    </row>
    <row r="28" spans="1:36" ht="18" customHeight="1" thickTop="1" thickBot="1" x14ac:dyDescent="0.3">
      <c r="A28" s="54" t="s">
        <v>20</v>
      </c>
      <c r="B28" s="54"/>
      <c r="C28" s="54" t="s">
        <v>45</v>
      </c>
      <c r="D28" s="32" t="s">
        <v>46</v>
      </c>
      <c r="E28" s="54"/>
      <c r="F28" s="54"/>
      <c r="G28" s="54"/>
      <c r="H28" s="54"/>
      <c r="I28" s="54" t="s">
        <v>20</v>
      </c>
      <c r="J28" s="54"/>
      <c r="K28" s="54" t="s">
        <v>45</v>
      </c>
      <c r="L28" s="65" t="s">
        <v>46</v>
      </c>
      <c r="M28" s="48" t="s">
        <v>22</v>
      </c>
      <c r="N28" s="48" t="s">
        <v>23</v>
      </c>
      <c r="O28" s="48" t="s">
        <v>24</v>
      </c>
      <c r="P28" s="45"/>
      <c r="Q28" s="153"/>
      <c r="R28" s="153"/>
      <c r="S28" s="44" t="s">
        <v>47</v>
      </c>
      <c r="T28" s="49"/>
      <c r="U28" s="49"/>
      <c r="V28" s="49"/>
      <c r="W28" s="49"/>
      <c r="X28" s="49"/>
      <c r="Y28" s="49"/>
      <c r="Z28" s="45"/>
      <c r="AA28" s="50"/>
      <c r="AB28" s="76"/>
      <c r="AC28" s="107"/>
      <c r="AD28" s="105"/>
      <c r="AE28" s="105"/>
      <c r="AF28" s="105"/>
      <c r="AG28" s="106"/>
      <c r="AH28" s="81"/>
      <c r="AI28" s="81"/>
    </row>
    <row r="29" spans="1:36" ht="16.8" thickTop="1" thickBot="1" x14ac:dyDescent="0.35">
      <c r="A29" s="100"/>
      <c r="B29" s="67"/>
      <c r="C29" s="83"/>
      <c r="D29" s="69"/>
      <c r="E29" s="70">
        <f t="shared" ref="E29:E44" si="36">D29*IF(OR(C29="A",C29="RA"),4,IF(OR(C29="B",C29="RB"),3,IF(OR(C29="C",C29="RC"),2,IF(OR(C29="D",C29="RD"),1,IF(AND(C29&gt;=0,C29&lt;=4,ISNUMBER(C29)),C29,0)))))</f>
        <v>0</v>
      </c>
      <c r="F29" s="71" t="str">
        <f t="shared" ref="F29:F44" si="37">IF(OR(C29="",D29=""),"",IF(OR(C29="A",C29="B",C29="C",C29="D",C29="F",C29="RA",C29="RB",C29="RC",C29="RD",C29="RF",AND(C29&gt;=0,C29&lt;=4,ISNUMBER(C29))),D29,""))</f>
        <v/>
      </c>
      <c r="G29" s="72" t="str">
        <f t="shared" ref="G29:G44" si="38">IF(OR(C29="",D29=""),"",IF(OR(C29="A",C29="B",C29="C",C29="D",C29="P",AND(C29&gt;=0,C29&lt;=4,ISNUMBER(C29))),D29,""))</f>
        <v/>
      </c>
      <c r="H29" s="73"/>
      <c r="I29" s="100"/>
      <c r="J29" s="67"/>
      <c r="K29" s="83"/>
      <c r="L29" s="69"/>
      <c r="M29" s="41">
        <f t="shared" ref="M29:M44" si="39">L29*IF(OR(K29="A",K29="RA"),4,IF(OR(K29="B",K29="RB"),3,IF(OR(K29="C",K29="RC"),2,IF(OR(K29="D",K29="RD"),1,IF(AND(K29&gt;=0,K29&lt;=4,ISNUMBER(K29)),K29,0)))))</f>
        <v>0</v>
      </c>
      <c r="N29" s="41" t="str">
        <f t="shared" ref="N29:N44" si="40">IF(OR(K29="",L29=""),"",IF(OR(K29="A",K29="B",K29="C",K29="D",K29="F",K29="RA",K29="RB",K29="RC",K29="RD",K29="RF",AND(K29&gt;=0,K29&lt;=4,ISNUMBER(K29))),L29,""))</f>
        <v/>
      </c>
      <c r="O29" s="41" t="str">
        <f t="shared" ref="O29:O44" si="41">IF(OR(K29="",L29=""),"",IF(OR(K29="A",K29="B",K29="C",K29="D",K29="P",AND(K29&gt;=0,K29&lt;=4,ISNUMBER(K29))),L29,""))</f>
        <v/>
      </c>
      <c r="P29" s="45"/>
      <c r="Q29" s="151">
        <v>120</v>
      </c>
      <c r="R29" s="151"/>
      <c r="S29" s="49" t="s">
        <v>48</v>
      </c>
      <c r="T29" s="54"/>
      <c r="U29" s="54"/>
      <c r="V29" s="54"/>
      <c r="W29" s="54"/>
      <c r="X29" s="54"/>
      <c r="Y29" s="54"/>
      <c r="Z29" s="45"/>
      <c r="AA29" s="120"/>
      <c r="AB29" s="122"/>
      <c r="AC29" s="77"/>
      <c r="AD29" s="52">
        <f t="shared" ref="AD29:AD32" si="42">IF(AG29&lt;&gt;"",AG29,3)*IF(AC29="A",4,IF(AC29="B",3,IF(AC29="C",2,IF(AC29="D",1,IF(AND(AC29&gt;=0,AC29&lt;=4,ISNUMBER(AC29)),AC29,0)))))</f>
        <v>0</v>
      </c>
      <c r="AE29" s="52" t="str">
        <f t="shared" ref="AE29:AE32" si="43">IF(OR(AC29="A",AC29="B",AC29="C",AC29="D",AC29="F",AND(AC29&gt;=0,AC29&lt;=4,ISNUMBER(AC29))),IF(AG29&lt;&gt;"",AG29,3),"")</f>
        <v/>
      </c>
      <c r="AF29" s="52" t="str">
        <f t="shared" ref="AF29:AF32" si="44">IF(OR(AC29="A",AC29="B",AC29="C",AC29="D",AC29="P",AND(AC29&gt;=0,AC29&lt;=4,ISNUMBER(AC29))),IF(AG29&lt;&gt;"",AG29,3),"")</f>
        <v/>
      </c>
      <c r="AG29" s="53"/>
      <c r="AH29" s="159"/>
      <c r="AI29" s="159"/>
    </row>
    <row r="30" spans="1:36" ht="13.8" thickBot="1" x14ac:dyDescent="0.3">
      <c r="A30" s="100"/>
      <c r="B30" s="67"/>
      <c r="C30" s="83"/>
      <c r="D30" s="69"/>
      <c r="E30" s="70">
        <f t="shared" si="36"/>
        <v>0</v>
      </c>
      <c r="F30" s="71" t="str">
        <f t="shared" si="37"/>
        <v/>
      </c>
      <c r="G30" s="72" t="str">
        <f t="shared" si="38"/>
        <v/>
      </c>
      <c r="H30" s="74"/>
      <c r="I30" s="100"/>
      <c r="J30" s="67"/>
      <c r="K30" s="83"/>
      <c r="L30" s="69"/>
      <c r="M30" s="41">
        <f t="shared" si="39"/>
        <v>0</v>
      </c>
      <c r="N30" s="41" t="str">
        <f t="shared" si="40"/>
        <v/>
      </c>
      <c r="O30" s="41" t="str">
        <f t="shared" si="41"/>
        <v/>
      </c>
      <c r="P30" s="45"/>
      <c r="Q30" s="54" t="s">
        <v>49</v>
      </c>
      <c r="R30" s="54"/>
      <c r="S30" s="54"/>
      <c r="T30" s="54"/>
      <c r="U30" s="54"/>
      <c r="V30" s="54"/>
      <c r="W30" s="54"/>
      <c r="X30" s="54"/>
      <c r="Y30" s="54"/>
      <c r="Z30" s="45"/>
      <c r="AA30" s="120"/>
      <c r="AB30" s="121"/>
      <c r="AC30" s="78"/>
      <c r="AD30" s="52">
        <f t="shared" si="42"/>
        <v>0</v>
      </c>
      <c r="AE30" s="52" t="str">
        <f t="shared" si="43"/>
        <v/>
      </c>
      <c r="AF30" s="52" t="str">
        <f t="shared" si="44"/>
        <v/>
      </c>
      <c r="AG30" s="53"/>
      <c r="AH30" s="159"/>
      <c r="AI30" s="159"/>
    </row>
    <row r="31" spans="1:36" ht="13.8" thickBot="1" x14ac:dyDescent="0.3">
      <c r="A31" s="100"/>
      <c r="B31" s="67"/>
      <c r="C31" s="83"/>
      <c r="D31" s="69"/>
      <c r="E31" s="70">
        <f t="shared" si="36"/>
        <v>0</v>
      </c>
      <c r="F31" s="71" t="str">
        <f t="shared" si="37"/>
        <v/>
      </c>
      <c r="G31" s="72" t="str">
        <f t="shared" si="38"/>
        <v/>
      </c>
      <c r="H31" s="74"/>
      <c r="I31" s="66"/>
      <c r="J31" s="67"/>
      <c r="K31" s="68"/>
      <c r="L31" s="69"/>
      <c r="M31" s="41">
        <f t="shared" si="39"/>
        <v>0</v>
      </c>
      <c r="N31" s="41" t="str">
        <f t="shared" si="40"/>
        <v/>
      </c>
      <c r="O31" s="41" t="str">
        <f t="shared" si="41"/>
        <v/>
      </c>
      <c r="P31" s="45"/>
      <c r="Q31" s="109"/>
      <c r="R31" s="54"/>
      <c r="S31" s="54"/>
      <c r="T31" s="54"/>
      <c r="U31" s="54"/>
      <c r="V31" s="54"/>
      <c r="W31" s="54"/>
      <c r="X31" s="54"/>
      <c r="Y31" s="54"/>
      <c r="Z31" s="45"/>
      <c r="AA31" s="120"/>
      <c r="AB31" s="121"/>
      <c r="AC31" s="129"/>
      <c r="AD31" s="52">
        <f t="shared" si="42"/>
        <v>0</v>
      </c>
      <c r="AE31" s="52" t="str">
        <f t="shared" si="43"/>
        <v/>
      </c>
      <c r="AF31" s="52" t="str">
        <f t="shared" si="44"/>
        <v/>
      </c>
      <c r="AG31" s="53"/>
      <c r="AH31" s="170"/>
      <c r="AI31" s="159"/>
    </row>
    <row r="32" spans="1:36" ht="13.8" thickBot="1" x14ac:dyDescent="0.3">
      <c r="A32" s="100"/>
      <c r="B32" s="67"/>
      <c r="C32" s="83"/>
      <c r="D32" s="69"/>
      <c r="E32" s="70">
        <f t="shared" si="36"/>
        <v>0</v>
      </c>
      <c r="F32" s="71" t="str">
        <f t="shared" si="37"/>
        <v/>
      </c>
      <c r="G32" s="72" t="str">
        <f t="shared" si="38"/>
        <v/>
      </c>
      <c r="H32" s="74"/>
      <c r="I32" s="66"/>
      <c r="J32" s="67"/>
      <c r="K32" s="68"/>
      <c r="L32" s="69"/>
      <c r="M32" s="41">
        <f t="shared" si="39"/>
        <v>0</v>
      </c>
      <c r="N32" s="41" t="str">
        <f t="shared" si="40"/>
        <v/>
      </c>
      <c r="O32" s="41" t="str">
        <f t="shared" si="41"/>
        <v/>
      </c>
      <c r="P32" s="45"/>
      <c r="Q32" s="54"/>
      <c r="R32" s="54"/>
      <c r="S32" s="54"/>
      <c r="T32" s="54"/>
      <c r="U32" s="54"/>
      <c r="V32" s="54"/>
      <c r="W32" s="54"/>
      <c r="X32" s="54"/>
      <c r="Y32" s="54"/>
      <c r="Z32" s="45"/>
      <c r="AA32" s="120"/>
      <c r="AB32" s="121"/>
      <c r="AC32" s="129"/>
      <c r="AD32" s="52">
        <f t="shared" si="42"/>
        <v>0</v>
      </c>
      <c r="AE32" s="52" t="str">
        <f t="shared" si="43"/>
        <v/>
      </c>
      <c r="AF32" s="52" t="str">
        <f t="shared" si="44"/>
        <v/>
      </c>
      <c r="AG32" s="53"/>
      <c r="AH32" s="159"/>
      <c r="AI32" s="159"/>
    </row>
    <row r="33" spans="1:36" ht="13.8" thickBot="1" x14ac:dyDescent="0.3">
      <c r="A33" s="100"/>
      <c r="B33" s="67"/>
      <c r="C33" s="83"/>
      <c r="D33" s="69"/>
      <c r="E33" s="70">
        <f t="shared" si="36"/>
        <v>0</v>
      </c>
      <c r="F33" s="71" t="str">
        <f t="shared" si="37"/>
        <v/>
      </c>
      <c r="G33" s="72" t="str">
        <f t="shared" si="38"/>
        <v/>
      </c>
      <c r="H33" s="74"/>
      <c r="I33" s="66"/>
      <c r="J33" s="67"/>
      <c r="K33" s="68"/>
      <c r="L33" s="69"/>
      <c r="M33" s="41">
        <f t="shared" si="39"/>
        <v>0</v>
      </c>
      <c r="N33" s="41" t="str">
        <f t="shared" si="40"/>
        <v/>
      </c>
      <c r="O33" s="41" t="str">
        <f t="shared" si="41"/>
        <v/>
      </c>
      <c r="P33" s="45"/>
      <c r="Q33" s="54"/>
      <c r="R33" s="54"/>
      <c r="S33" s="54"/>
      <c r="T33" s="54"/>
      <c r="U33" s="54"/>
      <c r="V33" s="54"/>
      <c r="W33" s="54"/>
      <c r="X33" s="54"/>
      <c r="Y33" s="54"/>
      <c r="Z33" s="45"/>
      <c r="AA33" s="120"/>
      <c r="AB33" s="121"/>
      <c r="AC33" s="129"/>
      <c r="AD33" s="52">
        <f t="shared" ref="AD33" si="45">IF(AG33&lt;&gt;"",AG33,3)*IF(AC33="A",4,IF(AC33="B",3,IF(AC33="C",2,IF(AC33="D",1,IF(AND(AC33&gt;=0,AC33&lt;=4,ISNUMBER(AC33)),AC33,0)))))</f>
        <v>0</v>
      </c>
      <c r="AE33" s="52" t="str">
        <f t="shared" ref="AE33" si="46">IF(OR(AC33="A",AC33="B",AC33="C",AC33="D",AC33="F",AND(AC33&gt;=0,AC33&lt;=4,ISNUMBER(AC33))),IF(AG33&lt;&gt;"",AG33,3),"")</f>
        <v/>
      </c>
      <c r="AF33" s="52" t="str">
        <f t="shared" ref="AF33" si="47">IF(OR(AC33="A",AC33="B",AC33="C",AC33="D",AC33="P",AND(AC33&gt;=0,AC33&lt;=4,ISNUMBER(AC33))),IF(AG33&lt;&gt;"",AG33,3),"")</f>
        <v/>
      </c>
      <c r="AG33" s="53"/>
      <c r="AH33" s="159"/>
      <c r="AI33" s="159"/>
    </row>
    <row r="34" spans="1:36" ht="13.8" thickBot="1" x14ac:dyDescent="0.3">
      <c r="A34" s="66"/>
      <c r="B34" s="67"/>
      <c r="C34" s="68"/>
      <c r="D34" s="69"/>
      <c r="E34" s="70">
        <f t="shared" si="36"/>
        <v>0</v>
      </c>
      <c r="F34" s="71" t="str">
        <f t="shared" si="37"/>
        <v/>
      </c>
      <c r="G34" s="72" t="str">
        <f t="shared" si="38"/>
        <v/>
      </c>
      <c r="H34" s="74"/>
      <c r="I34" s="66"/>
      <c r="J34" s="67"/>
      <c r="K34" s="68"/>
      <c r="L34" s="69"/>
      <c r="M34" s="41">
        <f t="shared" si="39"/>
        <v>0</v>
      </c>
      <c r="N34" s="41" t="str">
        <f t="shared" si="40"/>
        <v/>
      </c>
      <c r="O34" s="41" t="str">
        <f t="shared" si="41"/>
        <v/>
      </c>
      <c r="P34" s="45"/>
      <c r="Q34" s="54"/>
      <c r="R34" s="54"/>
      <c r="S34" s="54"/>
      <c r="T34" s="54"/>
      <c r="U34" s="54"/>
      <c r="V34" s="54"/>
      <c r="W34" s="54"/>
      <c r="X34" s="54"/>
      <c r="Y34" s="54"/>
      <c r="Z34" s="45"/>
      <c r="AA34" s="120"/>
      <c r="AB34" s="121"/>
      <c r="AC34" s="78"/>
      <c r="AD34" s="52">
        <f t="shared" ref="AD34:AD36" si="48">IF(AG34&lt;&gt;"",AG34,3)*IF(AC34="A",4,IF(AC34="B",3,IF(AC34="C",2,IF(AC34="D",1,IF(AND(AC34&gt;=0,AC34&lt;=4,ISNUMBER(AC34)),AC34,0)))))</f>
        <v>0</v>
      </c>
      <c r="AE34" s="52" t="str">
        <f t="shared" ref="AE34:AE36" si="49">IF(OR(AC34="A",AC34="B",AC34="C",AC34="D",AC34="F",AND(AC34&gt;=0,AC34&lt;=4,ISNUMBER(AC34))),IF(AG34&lt;&gt;"",AG34,3),"")</f>
        <v/>
      </c>
      <c r="AF34" s="52" t="str">
        <f t="shared" ref="AF34:AF36" si="50">IF(OR(AC34="A",AC34="B",AC34="C",AC34="D",AC34="P",AND(AC34&gt;=0,AC34&lt;=4,ISNUMBER(AC34))),IF(AG34&lt;&gt;"",AG34,3),"")</f>
        <v/>
      </c>
      <c r="AG34" s="53"/>
      <c r="AH34" s="159"/>
      <c r="AI34" s="159"/>
    </row>
    <row r="35" spans="1:36" ht="13.8" thickBot="1" x14ac:dyDescent="0.3">
      <c r="A35" s="66"/>
      <c r="B35" s="67"/>
      <c r="C35" s="68"/>
      <c r="D35" s="69"/>
      <c r="E35" s="70">
        <f t="shared" si="36"/>
        <v>0</v>
      </c>
      <c r="F35" s="71" t="str">
        <f t="shared" si="37"/>
        <v/>
      </c>
      <c r="G35" s="72" t="str">
        <f t="shared" si="38"/>
        <v/>
      </c>
      <c r="H35" s="74"/>
      <c r="I35" s="66"/>
      <c r="J35" s="67"/>
      <c r="K35" s="68"/>
      <c r="L35" s="69"/>
      <c r="M35" s="41">
        <f t="shared" si="39"/>
        <v>0</v>
      </c>
      <c r="N35" s="41" t="str">
        <f t="shared" si="40"/>
        <v/>
      </c>
      <c r="O35" s="41" t="str">
        <f t="shared" si="41"/>
        <v/>
      </c>
      <c r="P35" s="45"/>
      <c r="Q35" s="54"/>
      <c r="R35" s="54"/>
      <c r="S35" s="54"/>
      <c r="T35" s="54"/>
      <c r="U35" s="54"/>
      <c r="V35" s="54"/>
      <c r="W35" s="54"/>
      <c r="X35" s="54"/>
      <c r="Y35" s="54"/>
      <c r="Z35" s="45"/>
      <c r="AA35" s="120"/>
      <c r="AB35" s="121"/>
      <c r="AC35" s="78"/>
      <c r="AD35" s="52">
        <f t="shared" ref="AD35" si="51">IF(AG35&lt;&gt;"",AG35,3)*IF(AC35="A",4,IF(AC35="B",3,IF(AC35="C",2,IF(AC35="D",1,IF(AND(AC35&gt;=0,AC35&lt;=4,ISNUMBER(AC35)),AC35,0)))))</f>
        <v>0</v>
      </c>
      <c r="AE35" s="52" t="str">
        <f t="shared" ref="AE35" si="52">IF(OR(AC35="A",AC35="B",AC35="C",AC35="D",AC35="F",AND(AC35&gt;=0,AC35&lt;=4,ISNUMBER(AC35))),IF(AG35&lt;&gt;"",AG35,3),"")</f>
        <v/>
      </c>
      <c r="AF35" s="52" t="str">
        <f t="shared" ref="AF35" si="53">IF(OR(AC35="A",AC35="B",AC35="C",AC35="D",AC35="P",AND(AC35&gt;=0,AC35&lt;=4,ISNUMBER(AC35))),IF(AG35&lt;&gt;"",AG35,3),"")</f>
        <v/>
      </c>
      <c r="AG35" s="53"/>
      <c r="AH35" s="159"/>
      <c r="AI35" s="159"/>
    </row>
    <row r="36" spans="1:36" ht="13.8" thickBot="1" x14ac:dyDescent="0.3">
      <c r="A36" s="66"/>
      <c r="B36" s="67"/>
      <c r="C36" s="68"/>
      <c r="D36" s="69"/>
      <c r="E36" s="70">
        <f t="shared" si="36"/>
        <v>0</v>
      </c>
      <c r="F36" s="71" t="str">
        <f t="shared" si="37"/>
        <v/>
      </c>
      <c r="G36" s="72" t="str">
        <f t="shared" si="38"/>
        <v/>
      </c>
      <c r="H36" s="74"/>
      <c r="I36" s="66"/>
      <c r="J36" s="67"/>
      <c r="K36" s="68"/>
      <c r="L36" s="69"/>
      <c r="M36" s="41">
        <f t="shared" si="39"/>
        <v>0</v>
      </c>
      <c r="N36" s="41" t="str">
        <f t="shared" si="40"/>
        <v/>
      </c>
      <c r="O36" s="41" t="str">
        <f t="shared" si="41"/>
        <v/>
      </c>
      <c r="P36" s="45"/>
      <c r="Q36" s="54"/>
      <c r="R36" s="54"/>
      <c r="S36" s="54"/>
      <c r="T36" s="54"/>
      <c r="U36" s="54"/>
      <c r="V36" s="54"/>
      <c r="W36" s="54"/>
      <c r="X36" s="54"/>
      <c r="Y36" s="54"/>
      <c r="Z36" s="45"/>
      <c r="AA36" s="120"/>
      <c r="AB36" s="121"/>
      <c r="AC36" s="78"/>
      <c r="AD36" s="52">
        <f t="shared" si="48"/>
        <v>0</v>
      </c>
      <c r="AE36" s="52" t="str">
        <f t="shared" si="49"/>
        <v/>
      </c>
      <c r="AF36" s="52" t="str">
        <f t="shared" si="50"/>
        <v/>
      </c>
      <c r="AG36" s="53"/>
      <c r="AH36" s="159"/>
      <c r="AI36" s="159"/>
    </row>
    <row r="37" spans="1:36" ht="13.8" thickBot="1" x14ac:dyDescent="0.3">
      <c r="A37" s="66"/>
      <c r="B37" s="67"/>
      <c r="C37" s="68"/>
      <c r="D37" s="69"/>
      <c r="E37" s="70">
        <f t="shared" si="36"/>
        <v>0</v>
      </c>
      <c r="F37" s="71" t="str">
        <f t="shared" si="37"/>
        <v/>
      </c>
      <c r="G37" s="72" t="str">
        <f t="shared" si="38"/>
        <v/>
      </c>
      <c r="H37" s="74"/>
      <c r="I37" s="66"/>
      <c r="J37" s="67"/>
      <c r="K37" s="68"/>
      <c r="L37" s="69"/>
      <c r="M37" s="41">
        <f t="shared" si="39"/>
        <v>0</v>
      </c>
      <c r="N37" s="41" t="str">
        <f t="shared" si="40"/>
        <v/>
      </c>
      <c r="O37" s="41" t="str">
        <f t="shared" si="41"/>
        <v/>
      </c>
      <c r="P37" s="45"/>
      <c r="Q37" s="54"/>
      <c r="R37" s="54"/>
      <c r="S37" s="54"/>
      <c r="T37" s="54"/>
      <c r="U37" s="54"/>
      <c r="V37" s="54"/>
      <c r="W37" s="54"/>
      <c r="X37" s="54"/>
      <c r="Y37" s="54"/>
      <c r="Z37" s="45"/>
      <c r="AA37" s="50"/>
      <c r="AB37" s="76"/>
      <c r="AC37" s="108"/>
      <c r="AD37" s="105"/>
      <c r="AE37" s="105"/>
      <c r="AF37" s="105"/>
      <c r="AG37" s="106"/>
      <c r="AH37" s="81"/>
      <c r="AI37" s="81"/>
    </row>
    <row r="38" spans="1:36" ht="13.8" thickBot="1" x14ac:dyDescent="0.3">
      <c r="A38" s="66"/>
      <c r="B38" s="67"/>
      <c r="C38" s="68"/>
      <c r="D38" s="69"/>
      <c r="E38" s="70">
        <f t="shared" si="36"/>
        <v>0</v>
      </c>
      <c r="F38" s="71" t="str">
        <f t="shared" si="37"/>
        <v/>
      </c>
      <c r="G38" s="72" t="str">
        <f t="shared" si="38"/>
        <v/>
      </c>
      <c r="H38" s="74"/>
      <c r="I38" s="66"/>
      <c r="J38" s="67"/>
      <c r="K38" s="68"/>
      <c r="L38" s="69"/>
      <c r="M38" s="41">
        <f t="shared" si="39"/>
        <v>0</v>
      </c>
      <c r="N38" s="41" t="str">
        <f t="shared" si="40"/>
        <v/>
      </c>
      <c r="O38" s="41" t="str">
        <f t="shared" si="41"/>
        <v/>
      </c>
      <c r="P38" s="45"/>
      <c r="Q38" s="54"/>
      <c r="R38" s="54"/>
      <c r="S38" s="54"/>
      <c r="T38" s="54"/>
      <c r="U38" s="54"/>
      <c r="V38" s="54"/>
      <c r="W38" s="54"/>
      <c r="X38" s="54"/>
      <c r="Y38" s="54"/>
      <c r="Z38" s="45"/>
      <c r="AA38" s="110"/>
      <c r="AB38" s="81"/>
      <c r="AC38" s="107"/>
      <c r="AD38" s="105"/>
      <c r="AE38" s="105"/>
      <c r="AF38" s="105"/>
      <c r="AG38" s="106"/>
      <c r="AH38" s="81"/>
      <c r="AI38" s="81"/>
    </row>
    <row r="39" spans="1:36" ht="13.8" thickBot="1" x14ac:dyDescent="0.3">
      <c r="A39" s="66"/>
      <c r="B39" s="67"/>
      <c r="C39" s="68"/>
      <c r="D39" s="69"/>
      <c r="E39" s="70">
        <f t="shared" si="36"/>
        <v>0</v>
      </c>
      <c r="F39" s="71" t="str">
        <f t="shared" si="37"/>
        <v/>
      </c>
      <c r="G39" s="72" t="str">
        <f t="shared" si="38"/>
        <v/>
      </c>
      <c r="H39" s="74"/>
      <c r="I39" s="66"/>
      <c r="J39" s="67"/>
      <c r="K39" s="68"/>
      <c r="L39" s="69"/>
      <c r="M39" s="41">
        <f t="shared" si="39"/>
        <v>0</v>
      </c>
      <c r="N39" s="41" t="str">
        <f t="shared" si="40"/>
        <v/>
      </c>
      <c r="O39" s="41" t="str">
        <f t="shared" si="41"/>
        <v/>
      </c>
      <c r="P39" s="45"/>
      <c r="Q39" s="54"/>
      <c r="R39" s="54"/>
      <c r="S39" s="54"/>
      <c r="T39" s="54"/>
      <c r="U39" s="54"/>
      <c r="V39" s="54"/>
      <c r="W39" s="54"/>
      <c r="X39" s="54"/>
      <c r="Y39" s="54"/>
      <c r="Z39" s="45"/>
      <c r="AA39" s="110"/>
      <c r="AB39" s="81"/>
      <c r="AC39" s="107"/>
      <c r="AD39" s="105"/>
      <c r="AE39" s="105"/>
      <c r="AF39" s="105"/>
      <c r="AG39" s="106"/>
      <c r="AH39" s="81"/>
      <c r="AI39" s="81"/>
    </row>
    <row r="40" spans="1:36" ht="13.8" thickBot="1" x14ac:dyDescent="0.3">
      <c r="A40" s="66"/>
      <c r="B40" s="67"/>
      <c r="C40" s="68"/>
      <c r="D40" s="69"/>
      <c r="E40" s="70">
        <f t="shared" si="36"/>
        <v>0</v>
      </c>
      <c r="F40" s="71" t="str">
        <f t="shared" si="37"/>
        <v/>
      </c>
      <c r="G40" s="72" t="str">
        <f t="shared" si="38"/>
        <v/>
      </c>
      <c r="H40" s="74"/>
      <c r="I40" s="66"/>
      <c r="J40" s="67"/>
      <c r="K40" s="68"/>
      <c r="L40" s="69"/>
      <c r="M40" s="41">
        <f t="shared" si="39"/>
        <v>0</v>
      </c>
      <c r="N40" s="41" t="str">
        <f t="shared" si="40"/>
        <v/>
      </c>
      <c r="O40" s="41" t="str">
        <f t="shared" si="41"/>
        <v/>
      </c>
      <c r="P40" s="45"/>
      <c r="Q40" s="54"/>
      <c r="R40" s="54"/>
      <c r="S40" s="54"/>
      <c r="T40" s="54"/>
      <c r="U40" s="54"/>
      <c r="V40" s="54"/>
      <c r="W40" s="54"/>
      <c r="X40" s="54"/>
      <c r="Y40" s="54"/>
      <c r="Z40" s="45"/>
      <c r="AA40" s="110"/>
      <c r="AB40" s="81"/>
      <c r="AC40" s="108"/>
      <c r="AD40" s="105"/>
      <c r="AE40" s="105"/>
      <c r="AF40" s="105"/>
      <c r="AG40" s="106"/>
      <c r="AH40" s="81"/>
      <c r="AI40" s="81"/>
    </row>
    <row r="41" spans="1:36" ht="13.8" thickBot="1" x14ac:dyDescent="0.3">
      <c r="A41" s="66"/>
      <c r="B41" s="67"/>
      <c r="C41" s="68"/>
      <c r="D41" s="69"/>
      <c r="E41" s="70">
        <f t="shared" si="36"/>
        <v>0</v>
      </c>
      <c r="F41" s="71" t="str">
        <f t="shared" si="37"/>
        <v/>
      </c>
      <c r="G41" s="72" t="str">
        <f t="shared" si="38"/>
        <v/>
      </c>
      <c r="H41" s="74"/>
      <c r="I41" s="66"/>
      <c r="J41" s="67"/>
      <c r="K41" s="68"/>
      <c r="L41" s="69"/>
      <c r="M41" s="41">
        <f t="shared" si="39"/>
        <v>0</v>
      </c>
      <c r="N41" s="41" t="str">
        <f t="shared" si="40"/>
        <v/>
      </c>
      <c r="O41" s="41" t="str">
        <f t="shared" si="41"/>
        <v/>
      </c>
      <c r="P41" s="45"/>
      <c r="Q41" s="49"/>
      <c r="R41" s="49"/>
      <c r="S41" s="49"/>
      <c r="T41" s="49"/>
      <c r="U41" s="49"/>
      <c r="V41" s="49"/>
      <c r="W41" s="49"/>
      <c r="X41" s="49"/>
      <c r="Y41" s="49"/>
      <c r="Z41" s="45"/>
      <c r="AA41" s="110"/>
      <c r="AB41" s="41"/>
      <c r="AC41" s="65"/>
      <c r="AD41" s="41"/>
      <c r="AE41" s="41"/>
      <c r="AF41" s="41"/>
      <c r="AG41" s="42"/>
      <c r="AH41" s="168"/>
      <c r="AI41" s="168"/>
    </row>
    <row r="42" spans="1:36" ht="13.8" thickBot="1" x14ac:dyDescent="0.3">
      <c r="A42" s="66"/>
      <c r="B42" s="67"/>
      <c r="C42" s="68"/>
      <c r="D42" s="69"/>
      <c r="E42" s="70">
        <f t="shared" si="36"/>
        <v>0</v>
      </c>
      <c r="F42" s="71" t="str">
        <f t="shared" si="37"/>
        <v/>
      </c>
      <c r="G42" s="72" t="str">
        <f t="shared" si="38"/>
        <v/>
      </c>
      <c r="H42" s="74"/>
      <c r="I42" s="66"/>
      <c r="J42" s="67"/>
      <c r="K42" s="68"/>
      <c r="L42" s="69"/>
      <c r="M42" s="41">
        <f t="shared" si="39"/>
        <v>0</v>
      </c>
      <c r="N42" s="41" t="str">
        <f t="shared" si="40"/>
        <v/>
      </c>
      <c r="O42" s="41" t="str">
        <f t="shared" si="41"/>
        <v/>
      </c>
      <c r="P42" s="45"/>
      <c r="Q42" s="49"/>
      <c r="R42" s="49"/>
      <c r="S42" s="49"/>
      <c r="T42" s="49"/>
      <c r="U42" s="49"/>
      <c r="V42" s="49"/>
      <c r="W42" s="49"/>
      <c r="X42" s="49"/>
      <c r="Y42" s="49"/>
      <c r="Z42" s="45"/>
      <c r="AA42" s="41"/>
      <c r="AB42" s="41"/>
      <c r="AC42" s="65"/>
      <c r="AD42" s="41"/>
      <c r="AE42" s="41"/>
      <c r="AF42" s="41"/>
      <c r="AG42" s="42"/>
      <c r="AH42" s="168"/>
      <c r="AI42" s="168"/>
    </row>
    <row r="43" spans="1:36" ht="13.8" thickBot="1" x14ac:dyDescent="0.3">
      <c r="A43" s="66"/>
      <c r="B43" s="67"/>
      <c r="C43" s="68"/>
      <c r="D43" s="69"/>
      <c r="E43" s="70">
        <f t="shared" si="36"/>
        <v>0</v>
      </c>
      <c r="F43" s="71" t="str">
        <f t="shared" si="37"/>
        <v/>
      </c>
      <c r="G43" s="72" t="str">
        <f t="shared" si="38"/>
        <v/>
      </c>
      <c r="H43" s="74"/>
      <c r="I43" s="66"/>
      <c r="J43" s="67"/>
      <c r="K43" s="68"/>
      <c r="L43" s="69"/>
      <c r="M43" s="41">
        <f t="shared" si="39"/>
        <v>0</v>
      </c>
      <c r="N43" s="41" t="str">
        <f t="shared" si="40"/>
        <v/>
      </c>
      <c r="O43" s="41" t="str">
        <f t="shared" si="41"/>
        <v/>
      </c>
      <c r="P43" s="45"/>
      <c r="Q43" s="40"/>
      <c r="R43" s="40"/>
      <c r="S43" s="40"/>
      <c r="T43" s="40"/>
      <c r="U43" s="40"/>
      <c r="V43" s="40"/>
      <c r="W43" s="40"/>
      <c r="X43" s="40"/>
      <c r="Y43" s="40"/>
      <c r="Z43" s="41"/>
      <c r="AA43" s="41"/>
      <c r="AB43" s="43"/>
      <c r="AC43" s="65"/>
      <c r="AD43" s="41"/>
      <c r="AE43" s="41"/>
      <c r="AF43" s="41"/>
      <c r="AG43" s="42"/>
      <c r="AH43" s="168"/>
      <c r="AI43" s="168"/>
      <c r="AJ43" s="64"/>
    </row>
    <row r="44" spans="1:36" x14ac:dyDescent="0.25">
      <c r="A44" s="66"/>
      <c r="B44" s="67"/>
      <c r="C44" s="68"/>
      <c r="D44" s="69"/>
      <c r="E44" s="70">
        <f t="shared" si="36"/>
        <v>0</v>
      </c>
      <c r="F44" s="71" t="str">
        <f t="shared" si="37"/>
        <v/>
      </c>
      <c r="G44" s="72" t="str">
        <f t="shared" si="38"/>
        <v/>
      </c>
      <c r="H44" s="74"/>
      <c r="I44" s="66"/>
      <c r="J44" s="67"/>
      <c r="K44" s="68"/>
      <c r="L44" s="69"/>
      <c r="M44" s="41">
        <f t="shared" si="39"/>
        <v>0</v>
      </c>
      <c r="N44" s="41" t="str">
        <f t="shared" si="40"/>
        <v/>
      </c>
      <c r="O44" s="41" t="str">
        <f t="shared" si="41"/>
        <v/>
      </c>
      <c r="P44" s="45"/>
      <c r="Q44" s="40"/>
      <c r="R44" s="40"/>
      <c r="S44" s="40"/>
      <c r="T44" s="40"/>
      <c r="U44" s="40"/>
      <c r="V44" s="40"/>
      <c r="W44" s="40"/>
      <c r="X44" s="40"/>
      <c r="Y44" s="40"/>
      <c r="Z44" s="45"/>
      <c r="AA44" s="41"/>
      <c r="AB44" s="43"/>
      <c r="AC44" s="65"/>
      <c r="AD44" s="41"/>
      <c r="AE44" s="41"/>
      <c r="AF44" s="41"/>
      <c r="AG44" s="42"/>
      <c r="AH44" s="168"/>
      <c r="AI44" s="168"/>
      <c r="AJ44" s="64"/>
    </row>
    <row r="45" spans="1:36" x14ac:dyDescent="0.25">
      <c r="P45" s="45"/>
      <c r="Q45" s="55"/>
      <c r="R45" s="55"/>
      <c r="S45" s="55"/>
      <c r="T45" s="55"/>
      <c r="U45" s="55"/>
      <c r="V45" s="55"/>
      <c r="W45" s="55"/>
      <c r="X45" s="55"/>
      <c r="Y45" s="55"/>
      <c r="AA45" s="41"/>
      <c r="AB45" s="41"/>
      <c r="AC45" s="65"/>
      <c r="AD45" s="41"/>
      <c r="AE45" s="41"/>
      <c r="AF45" s="41"/>
      <c r="AG45" s="42"/>
      <c r="AH45" s="168"/>
      <c r="AI45" s="168"/>
      <c r="AJ45" s="64"/>
    </row>
    <row r="46" spans="1:36" x14ac:dyDescent="0.25">
      <c r="A46" s="64"/>
      <c r="B46" s="64"/>
      <c r="C46" s="64"/>
      <c r="D46" s="64"/>
      <c r="E46" s="41"/>
      <c r="F46" s="41"/>
      <c r="G46" s="41"/>
      <c r="H46" s="41"/>
      <c r="I46" s="64"/>
      <c r="J46" s="64"/>
      <c r="K46" s="64"/>
      <c r="L46" s="64"/>
      <c r="M46" s="41"/>
      <c r="N46" s="41"/>
      <c r="O46" s="41"/>
      <c r="P46" s="64"/>
      <c r="Q46" s="55"/>
      <c r="R46" s="55"/>
      <c r="S46" s="55"/>
      <c r="T46" s="55"/>
      <c r="U46" s="55"/>
      <c r="V46" s="55"/>
      <c r="W46" s="55"/>
      <c r="X46" s="55"/>
      <c r="Y46" s="55"/>
      <c r="Z46" s="64"/>
      <c r="AA46" s="41"/>
      <c r="AB46" s="65"/>
      <c r="AC46" s="65"/>
      <c r="AD46" s="41"/>
      <c r="AE46" s="41"/>
      <c r="AF46" s="41"/>
      <c r="AG46" s="42"/>
      <c r="AH46" s="168"/>
      <c r="AI46" s="168"/>
      <c r="AJ46" s="64"/>
    </row>
    <row r="47" spans="1:36" x14ac:dyDescent="0.25">
      <c r="A47" s="64"/>
      <c r="B47" s="64"/>
      <c r="C47" s="64"/>
      <c r="D47" s="64"/>
      <c r="E47" s="41"/>
      <c r="F47" s="41"/>
      <c r="G47" s="41"/>
      <c r="H47" s="41"/>
      <c r="I47" s="64"/>
      <c r="J47" s="64"/>
      <c r="K47" s="64"/>
      <c r="L47" s="64"/>
      <c r="M47" s="64"/>
      <c r="N47" s="64"/>
      <c r="O47" s="41"/>
      <c r="P47" s="64"/>
      <c r="Q47" s="55"/>
      <c r="R47" s="55"/>
      <c r="S47" s="55"/>
      <c r="T47" s="55"/>
      <c r="U47" s="55"/>
      <c r="V47" s="55"/>
      <c r="W47" s="55"/>
      <c r="X47" s="55"/>
      <c r="Y47" s="55"/>
      <c r="Z47" s="64"/>
      <c r="AA47" s="41"/>
      <c r="AB47" s="65"/>
      <c r="AC47" s="65"/>
      <c r="AD47" s="41"/>
      <c r="AE47" s="41"/>
      <c r="AF47" s="41"/>
      <c r="AG47" s="42"/>
      <c r="AH47" s="169"/>
      <c r="AI47" s="169"/>
      <c r="AJ47" s="64"/>
    </row>
    <row r="48" spans="1:36" x14ac:dyDescent="0.25">
      <c r="A48" s="64"/>
      <c r="B48" s="64"/>
      <c r="C48" s="64"/>
      <c r="D48" s="64"/>
      <c r="E48" s="41"/>
      <c r="F48" s="41"/>
      <c r="G48" s="41"/>
      <c r="H48" s="41"/>
      <c r="I48" s="64"/>
      <c r="J48" s="64"/>
      <c r="K48" s="64"/>
      <c r="L48" s="64"/>
      <c r="M48" s="64"/>
      <c r="N48" s="64"/>
      <c r="O48" s="41"/>
      <c r="P48" s="64"/>
      <c r="Q48" s="55"/>
      <c r="R48" s="55"/>
      <c r="S48" s="55"/>
      <c r="T48" s="55"/>
      <c r="U48" s="55"/>
      <c r="V48" s="55"/>
      <c r="W48" s="55"/>
      <c r="X48" s="55"/>
      <c r="Y48" s="55"/>
      <c r="Z48" s="64"/>
      <c r="AA48" s="41"/>
      <c r="AB48" s="41"/>
      <c r="AC48" s="41"/>
      <c r="AD48" s="41"/>
      <c r="AE48" s="41"/>
      <c r="AF48" s="41"/>
      <c r="AG48" s="41"/>
      <c r="AH48" s="41"/>
      <c r="AI48" s="41"/>
      <c r="AJ48" s="64"/>
    </row>
    <row r="49" spans="13:36" x14ac:dyDescent="0.25">
      <c r="M49" s="64"/>
      <c r="N49" s="64"/>
      <c r="O49" s="41"/>
      <c r="Q49" s="55"/>
      <c r="R49" s="55"/>
      <c r="S49" s="55"/>
      <c r="T49" s="55"/>
      <c r="U49" s="55"/>
      <c r="V49" s="55"/>
      <c r="W49" s="55"/>
      <c r="X49" s="55"/>
      <c r="Y49" s="55"/>
      <c r="AA49" s="41"/>
      <c r="AB49" s="130"/>
      <c r="AC49" s="130"/>
      <c r="AD49" s="130"/>
      <c r="AE49" s="130"/>
      <c r="AF49" s="130"/>
      <c r="AG49" s="130"/>
      <c r="AH49" s="130"/>
      <c r="AI49" s="130"/>
      <c r="AJ49" s="64"/>
    </row>
    <row r="50" spans="13:36" x14ac:dyDescent="0.25">
      <c r="Q50" s="55"/>
      <c r="R50" s="55"/>
      <c r="S50" s="55"/>
      <c r="T50" s="55"/>
      <c r="U50" s="55"/>
      <c r="V50" s="55"/>
      <c r="W50" s="55"/>
      <c r="X50" s="55"/>
      <c r="Y50" s="55"/>
      <c r="AA50" s="54"/>
      <c r="AB50" s="41"/>
      <c r="AC50" s="41"/>
      <c r="AD50" s="41"/>
      <c r="AE50" s="41"/>
      <c r="AF50" s="41"/>
      <c r="AG50" s="41"/>
      <c r="AH50" s="41"/>
      <c r="AI50" s="41"/>
      <c r="AJ50" s="64"/>
    </row>
    <row r="51" spans="13:36" x14ac:dyDescent="0.25">
      <c r="Q51" s="40"/>
      <c r="R51" s="40"/>
      <c r="S51" s="40"/>
      <c r="T51" s="40"/>
      <c r="U51" s="40"/>
      <c r="V51" s="40"/>
      <c r="W51" s="40"/>
      <c r="X51" s="40"/>
      <c r="Y51" s="40"/>
      <c r="AA51" s="41"/>
      <c r="AB51" s="45"/>
      <c r="AC51" s="45"/>
      <c r="AD51" s="45"/>
      <c r="AE51" s="45"/>
      <c r="AF51" s="45"/>
      <c r="AG51" s="41"/>
      <c r="AH51" s="45"/>
      <c r="AI51" s="45"/>
    </row>
    <row r="52" spans="13:36" x14ac:dyDescent="0.25">
      <c r="Q52" s="40"/>
      <c r="R52" s="40"/>
      <c r="S52" s="40"/>
      <c r="T52" s="40"/>
      <c r="U52" s="40"/>
      <c r="V52" s="40"/>
      <c r="W52" s="40"/>
      <c r="X52" s="40"/>
      <c r="Y52" s="40"/>
      <c r="AA52" s="45"/>
    </row>
  </sheetData>
  <sheetProtection algorithmName="SHA-512" hashValue="qKreDrjJivgRuB/Y2EaihhmBzmfYlWLc5+FeyTW4ufeB/zTgGFR+Nxx9grxsE+XTi4bgvmz8U0JHqazI8d5OxA==" saltValue="qDZLOAA65v6zrFk+n3yIvg==" spinCount="100000" sheet="1" objects="1" scenarios="1"/>
  <mergeCells count="80">
    <mergeCell ref="AH32:AI32"/>
    <mergeCell ref="AH31:AI31"/>
    <mergeCell ref="X18:Y18"/>
    <mergeCell ref="AH16:AI16"/>
    <mergeCell ref="AH17:AI17"/>
    <mergeCell ref="X17:Y17"/>
    <mergeCell ref="AH18:AI18"/>
    <mergeCell ref="AH19:AI19"/>
    <mergeCell ref="AH20:AI20"/>
    <mergeCell ref="Q23:R23"/>
    <mergeCell ref="Q24:R24"/>
    <mergeCell ref="Q25:R25"/>
    <mergeCell ref="AH46:AI46"/>
    <mergeCell ref="AH47:AI47"/>
    <mergeCell ref="AH41:AI41"/>
    <mergeCell ref="AH42:AI42"/>
    <mergeCell ref="AH43:AI43"/>
    <mergeCell ref="AH44:AI44"/>
    <mergeCell ref="AH45:AI45"/>
    <mergeCell ref="AH35:AI35"/>
    <mergeCell ref="AH36:AI36"/>
    <mergeCell ref="AH29:AI29"/>
    <mergeCell ref="AH30:AI30"/>
    <mergeCell ref="AH34:AI34"/>
    <mergeCell ref="AH33:AI33"/>
    <mergeCell ref="C23:D23"/>
    <mergeCell ref="I23:L23"/>
    <mergeCell ref="C24:D24"/>
    <mergeCell ref="I24:L24"/>
    <mergeCell ref="A25:L25"/>
    <mergeCell ref="B1:Q1"/>
    <mergeCell ref="S1:Y1"/>
    <mergeCell ref="AG1:AI1"/>
    <mergeCell ref="C7:D7"/>
    <mergeCell ref="I7:L7"/>
    <mergeCell ref="X7:Y7"/>
    <mergeCell ref="Z1:AB1"/>
    <mergeCell ref="C8:D8"/>
    <mergeCell ref="X9:Y9"/>
    <mergeCell ref="I8:L8"/>
    <mergeCell ref="X8:Y8"/>
    <mergeCell ref="X10:Y10"/>
    <mergeCell ref="X11:Y11"/>
    <mergeCell ref="C15:D15"/>
    <mergeCell ref="I15:L15"/>
    <mergeCell ref="C13:D13"/>
    <mergeCell ref="I13:L13"/>
    <mergeCell ref="C14:D14"/>
    <mergeCell ref="I14:L14"/>
    <mergeCell ref="X14:Y14"/>
    <mergeCell ref="X12:Y12"/>
    <mergeCell ref="X13:Y13"/>
    <mergeCell ref="C12:D12"/>
    <mergeCell ref="I12:L12"/>
    <mergeCell ref="C16:D16"/>
    <mergeCell ref="I16:L16"/>
    <mergeCell ref="C17:D17"/>
    <mergeCell ref="I17:L17"/>
    <mergeCell ref="C9:D9"/>
    <mergeCell ref="I9:L9"/>
    <mergeCell ref="C10:D10"/>
    <mergeCell ref="I10:L10"/>
    <mergeCell ref="C11:D11"/>
    <mergeCell ref="I11:L11"/>
    <mergeCell ref="C18:D18"/>
    <mergeCell ref="I18:L18"/>
    <mergeCell ref="Q29:R29"/>
    <mergeCell ref="Q26:R26"/>
    <mergeCell ref="Q28:R28"/>
    <mergeCell ref="C22:D22"/>
    <mergeCell ref="I22:L22"/>
    <mergeCell ref="Q20:W20"/>
    <mergeCell ref="Q22:R22"/>
    <mergeCell ref="C19:D19"/>
    <mergeCell ref="I19:L19"/>
    <mergeCell ref="C21:D21"/>
    <mergeCell ref="I21:L21"/>
    <mergeCell ref="C20:D20"/>
    <mergeCell ref="I20:L20"/>
    <mergeCell ref="Q27:R27"/>
  </mergeCells>
  <conditionalFormatting sqref="AB45 AB41:AB42">
    <cfRule type="expression" dxfId="100" priority="188" stopIfTrue="1">
      <formula>(AD41="")</formula>
    </cfRule>
    <cfRule type="expression" dxfId="99" priority="189" stopIfTrue="1">
      <formula>(NOT(OR(AD41="A",AD41="B",AD41="C",AD41="D",AD41="X",AD41="P")))</formula>
    </cfRule>
  </conditionalFormatting>
  <conditionalFormatting sqref="AA42:AA48">
    <cfRule type="expression" dxfId="98" priority="190" stopIfTrue="1">
      <formula>(AC41="")</formula>
    </cfRule>
    <cfRule type="expression" dxfId="97" priority="191" stopIfTrue="1">
      <formula>(NOT(OR(AC41="A",AC41="B",AC41="C",AC41="D",AC41="X",AC41="P",AND(AC41&gt;=0,AC41&lt;=4,ISNUMBER(AC41)))))</formula>
    </cfRule>
  </conditionalFormatting>
  <conditionalFormatting sqref="A29:A44 I29:I44 AA38:AA40 Q7 A20:A24 Q12:Q13 AA11:AA17 AA25:AA28">
    <cfRule type="expression" dxfId="96" priority="187" stopIfTrue="1">
      <formula>(C7="")</formula>
    </cfRule>
  </conditionalFormatting>
  <conditionalFormatting sqref="B29:B44 J29:J44 AB38:AB40 R7 B20:B24 R12:R13 AB11:AB17 AB25:AB28">
    <cfRule type="expression" dxfId="95" priority="186" stopIfTrue="1">
      <formula>(C7="")</formula>
    </cfRule>
  </conditionalFormatting>
  <conditionalFormatting sqref="A29">
    <cfRule type="expression" dxfId="94" priority="179" stopIfTrue="1">
      <formula>(C29="")</formula>
    </cfRule>
  </conditionalFormatting>
  <conditionalFormatting sqref="B29">
    <cfRule type="expression" dxfId="93" priority="178" stopIfTrue="1">
      <formula>(C29="")</formula>
    </cfRule>
  </conditionalFormatting>
  <conditionalFormatting sqref="I29">
    <cfRule type="expression" dxfId="92" priority="177" stopIfTrue="1">
      <formula>(K29="")</formula>
    </cfRule>
  </conditionalFormatting>
  <conditionalFormatting sqref="J29">
    <cfRule type="expression" dxfId="91" priority="176" stopIfTrue="1">
      <formula>(K29="")</formula>
    </cfRule>
  </conditionalFormatting>
  <conditionalFormatting sqref="Q7">
    <cfRule type="expression" dxfId="90" priority="175" stopIfTrue="1">
      <formula>(S7="")</formula>
    </cfRule>
  </conditionalFormatting>
  <conditionalFormatting sqref="R7">
    <cfRule type="expression" dxfId="89" priority="174" stopIfTrue="1">
      <formula>(S7="")</formula>
    </cfRule>
  </conditionalFormatting>
  <conditionalFormatting sqref="W7 H7:H24 W11:W13 AG9 AG11:AG14 AG34:AG40 AG21:AG30 AG17">
    <cfRule type="expression" dxfId="88" priority="171" stopIfTrue="1">
      <formula>H7&lt;&gt;""</formula>
    </cfRule>
  </conditionalFormatting>
  <conditionalFormatting sqref="A22">
    <cfRule type="expression" dxfId="87" priority="166" stopIfTrue="1">
      <formula>(C22="")</formula>
    </cfRule>
  </conditionalFormatting>
  <conditionalFormatting sqref="B22">
    <cfRule type="expression" dxfId="86" priority="165" stopIfTrue="1">
      <formula>(C22="")</formula>
    </cfRule>
  </conditionalFormatting>
  <conditionalFormatting sqref="AA41">
    <cfRule type="expression" dxfId="85" priority="143" stopIfTrue="1">
      <formula>(AC40="")</formula>
    </cfRule>
  </conditionalFormatting>
  <conditionalFormatting sqref="Q9">
    <cfRule type="expression" dxfId="84" priority="120" stopIfTrue="1">
      <formula>(S9="")</formula>
    </cfRule>
  </conditionalFormatting>
  <conditionalFormatting sqref="R9">
    <cfRule type="expression" dxfId="83" priority="119" stopIfTrue="1">
      <formula>(S9="")</formula>
    </cfRule>
  </conditionalFormatting>
  <conditionalFormatting sqref="W9">
    <cfRule type="expression" dxfId="82" priority="118" stopIfTrue="1">
      <formula>W9&lt;&gt;""</formula>
    </cfRule>
  </conditionalFormatting>
  <conditionalFormatting sqref="AG15:AG16">
    <cfRule type="expression" dxfId="81" priority="114" stopIfTrue="1">
      <formula>AG15&lt;&gt;""</formula>
    </cfRule>
  </conditionalFormatting>
  <conditionalFormatting sqref="AA9">
    <cfRule type="expression" dxfId="80" priority="83" stopIfTrue="1">
      <formula>(AC9="")</formula>
    </cfRule>
  </conditionalFormatting>
  <conditionalFormatting sqref="AB9">
    <cfRule type="expression" dxfId="79" priority="82" stopIfTrue="1">
      <formula>(AC9="")</formula>
    </cfRule>
  </conditionalFormatting>
  <conditionalFormatting sqref="AB24">
    <cfRule type="expression" dxfId="78" priority="80" stopIfTrue="1">
      <formula>(AC24="")</formula>
    </cfRule>
  </conditionalFormatting>
  <conditionalFormatting sqref="AA29 AA34:AA36">
    <cfRule type="expression" dxfId="77" priority="77" stopIfTrue="1">
      <formula>(AC29="")</formula>
    </cfRule>
  </conditionalFormatting>
  <conditionalFormatting sqref="AB29 AB34:AB36">
    <cfRule type="expression" dxfId="76" priority="76" stopIfTrue="1">
      <formula>(AC29="")</formula>
    </cfRule>
  </conditionalFormatting>
  <conditionalFormatting sqref="AA30">
    <cfRule type="expression" dxfId="75" priority="75" stopIfTrue="1">
      <formula>(AC30="")</formula>
    </cfRule>
  </conditionalFormatting>
  <conditionalFormatting sqref="AB30">
    <cfRule type="expression" dxfId="74" priority="74" stopIfTrue="1">
      <formula>(AC30="")</formula>
    </cfRule>
  </conditionalFormatting>
  <conditionalFormatting sqref="Q27">
    <cfRule type="expression" dxfId="73" priority="73">
      <formula>$Q$27&lt;2</formula>
    </cfRule>
  </conditionalFormatting>
  <conditionalFormatting sqref="Q8">
    <cfRule type="expression" dxfId="72" priority="65" stopIfTrue="1">
      <formula>(S8="")</formula>
    </cfRule>
  </conditionalFormatting>
  <conditionalFormatting sqref="R8">
    <cfRule type="expression" dxfId="71" priority="64" stopIfTrue="1">
      <formula>(S8="")</formula>
    </cfRule>
  </conditionalFormatting>
  <conditionalFormatting sqref="W8">
    <cfRule type="expression" dxfId="70" priority="63" stopIfTrue="1">
      <formula>W8&lt;&gt;""</formula>
    </cfRule>
  </conditionalFormatting>
  <conditionalFormatting sqref="Q14">
    <cfRule type="expression" dxfId="69" priority="62" stopIfTrue="1">
      <formula>(S14="")</formula>
    </cfRule>
  </conditionalFormatting>
  <conditionalFormatting sqref="R14">
    <cfRule type="expression" dxfId="68" priority="61" stopIfTrue="1">
      <formula>(S14="")</formula>
    </cfRule>
  </conditionalFormatting>
  <conditionalFormatting sqref="W14">
    <cfRule type="expression" dxfId="67" priority="60" stopIfTrue="1">
      <formula>W14&lt;&gt;""</formula>
    </cfRule>
  </conditionalFormatting>
  <conditionalFormatting sqref="AA27">
    <cfRule type="expression" dxfId="66" priority="59" stopIfTrue="1">
      <formula>(AC27="")</formula>
    </cfRule>
  </conditionalFormatting>
  <conditionalFormatting sqref="AB27">
    <cfRule type="expression" dxfId="65" priority="58" stopIfTrue="1">
      <formula>(AC27="")</formula>
    </cfRule>
  </conditionalFormatting>
  <conditionalFormatting sqref="AG27">
    <cfRule type="expression" dxfId="64" priority="57" stopIfTrue="1">
      <formula>AG27&lt;&gt;""</formula>
    </cfRule>
  </conditionalFormatting>
  <conditionalFormatting sqref="Q23">
    <cfRule type="expression" dxfId="63" priority="56">
      <formula>$Q$23&lt;2</formula>
    </cfRule>
  </conditionalFormatting>
  <conditionalFormatting sqref="A7:A19">
    <cfRule type="expression" dxfId="62" priority="53" stopIfTrue="1">
      <formula>(C7="")</formula>
    </cfRule>
  </conditionalFormatting>
  <conditionalFormatting sqref="B7:B19">
    <cfRule type="expression" dxfId="61" priority="52" stopIfTrue="1">
      <formula>(C7="")</formula>
    </cfRule>
  </conditionalFormatting>
  <conditionalFormatting sqref="A10:A11">
    <cfRule type="expression" dxfId="60" priority="51" stopIfTrue="1">
      <formula>(C10="")</formula>
    </cfRule>
  </conditionalFormatting>
  <conditionalFormatting sqref="B10:B11">
    <cfRule type="expression" dxfId="59" priority="50" stopIfTrue="1">
      <formula>(C10="")</formula>
    </cfRule>
  </conditionalFormatting>
  <conditionalFormatting sqref="A18:A19">
    <cfRule type="expression" dxfId="58" priority="49" stopIfTrue="1">
      <formula>(C18="")</formula>
    </cfRule>
  </conditionalFormatting>
  <conditionalFormatting sqref="B18:B19">
    <cfRule type="expression" dxfId="57" priority="48" stopIfTrue="1">
      <formula>(C18="")</formula>
    </cfRule>
  </conditionalFormatting>
  <conditionalFormatting sqref="A12">
    <cfRule type="expression" dxfId="56" priority="47" stopIfTrue="1">
      <formula>(C12="")</formula>
    </cfRule>
  </conditionalFormatting>
  <conditionalFormatting sqref="B12">
    <cfRule type="expression" dxfId="55" priority="46" stopIfTrue="1">
      <formula>(C12="")</formula>
    </cfRule>
  </conditionalFormatting>
  <conditionalFormatting sqref="A13">
    <cfRule type="expression" dxfId="54" priority="45" stopIfTrue="1">
      <formula>(C13="")</formula>
    </cfRule>
  </conditionalFormatting>
  <conditionalFormatting sqref="B13">
    <cfRule type="expression" dxfId="53" priority="44" stopIfTrue="1">
      <formula>(C13="")</formula>
    </cfRule>
  </conditionalFormatting>
  <conditionalFormatting sqref="A8">
    <cfRule type="expression" dxfId="52" priority="54" stopIfTrue="1">
      <formula>(#REF!="")</formula>
    </cfRule>
  </conditionalFormatting>
  <conditionalFormatting sqref="B8">
    <cfRule type="expression" dxfId="51" priority="55" stopIfTrue="1">
      <formula>(#REF!="")</formula>
    </cfRule>
  </conditionalFormatting>
  <conditionalFormatting sqref="A3">
    <cfRule type="expression" dxfId="50" priority="449" stopIfTrue="1">
      <formula>SUM(F7:F24)&lt;40</formula>
    </cfRule>
    <cfRule type="expression" dxfId="49" priority="450" stopIfTrue="1">
      <formula>SUM(F7:F24)&gt;40</formula>
    </cfRule>
  </conditionalFormatting>
  <conditionalFormatting sqref="Q16">
    <cfRule type="expression" dxfId="48" priority="43" stopIfTrue="1">
      <formula>(S16="")</formula>
    </cfRule>
  </conditionalFormatting>
  <conditionalFormatting sqref="R16">
    <cfRule type="expression" dxfId="47" priority="42" stopIfTrue="1">
      <formula>(S16="")</formula>
    </cfRule>
  </conditionalFormatting>
  <conditionalFormatting sqref="W16">
    <cfRule type="expression" dxfId="46" priority="41" stopIfTrue="1">
      <formula>W16&lt;&gt;""</formula>
    </cfRule>
  </conditionalFormatting>
  <conditionalFormatting sqref="Q15">
    <cfRule type="expression" dxfId="45" priority="40" stopIfTrue="1">
      <formula>(S15="")</formula>
    </cfRule>
  </conditionalFormatting>
  <conditionalFormatting sqref="R15">
    <cfRule type="expression" dxfId="44" priority="39" stopIfTrue="1">
      <formula>(S15="")</formula>
    </cfRule>
  </conditionalFormatting>
  <conditionalFormatting sqref="W15">
    <cfRule type="expression" dxfId="43" priority="38" stopIfTrue="1">
      <formula>W15&lt;&gt;""</formula>
    </cfRule>
  </conditionalFormatting>
  <conditionalFormatting sqref="W10">
    <cfRule type="expression" dxfId="42" priority="35" stopIfTrue="1">
      <formula>W10&lt;&gt;""</formula>
    </cfRule>
  </conditionalFormatting>
  <conditionalFormatting sqref="Q10:Q11">
    <cfRule type="expression" dxfId="41" priority="34" stopIfTrue="1">
      <formula>(S10="")</formula>
    </cfRule>
  </conditionalFormatting>
  <conditionalFormatting sqref="R10:R11">
    <cfRule type="expression" dxfId="40" priority="33" stopIfTrue="1">
      <formula>(S10="")</formula>
    </cfRule>
  </conditionalFormatting>
  <conditionalFormatting sqref="Q3">
    <cfRule type="expression" dxfId="39" priority="458" stopIfTrue="1">
      <formula>SUM(U7:U18)&lt;35</formula>
    </cfRule>
    <cfRule type="expression" dxfId="38" priority="459" stopIfTrue="1">
      <formula>SUM(U7:U18)&gt;35</formula>
    </cfRule>
  </conditionalFormatting>
  <conditionalFormatting sqref="AG8">
    <cfRule type="expression" dxfId="37" priority="32" stopIfTrue="1">
      <formula>AG8&lt;&gt;""</formula>
    </cfRule>
  </conditionalFormatting>
  <conditionalFormatting sqref="AA8">
    <cfRule type="expression" dxfId="36" priority="31" stopIfTrue="1">
      <formula>(AC8="")</formula>
    </cfRule>
  </conditionalFormatting>
  <conditionalFormatting sqref="AB8">
    <cfRule type="expression" dxfId="35" priority="30" stopIfTrue="1">
      <formula>(AC8="")</formula>
    </cfRule>
  </conditionalFormatting>
  <conditionalFormatting sqref="AA10">
    <cfRule type="expression" dxfId="34" priority="29" stopIfTrue="1">
      <formula>(AC10="")</formula>
    </cfRule>
  </conditionalFormatting>
  <conditionalFormatting sqref="AB10">
    <cfRule type="expression" dxfId="33" priority="28" stopIfTrue="1">
      <formula>(AC10="")</formula>
    </cfRule>
  </conditionalFormatting>
  <conditionalFormatting sqref="AG10">
    <cfRule type="expression" dxfId="32" priority="27" stopIfTrue="1">
      <formula>AG10&lt;&gt;""</formula>
    </cfRule>
  </conditionalFormatting>
  <conditionalFormatting sqref="AA23">
    <cfRule type="expression" dxfId="31" priority="478" stopIfTrue="1">
      <formula>SUM(AF24:AF25)&lt;6</formula>
    </cfRule>
    <cfRule type="expression" dxfId="30" priority="479" stopIfTrue="1">
      <formula>SUM(AF24:AF25)&gt;6</formula>
    </cfRule>
  </conditionalFormatting>
  <conditionalFormatting sqref="AA23">
    <cfRule type="expression" dxfId="29" priority="22" stopIfTrue="1">
      <formula>(AC23="")</formula>
    </cfRule>
  </conditionalFormatting>
  <conditionalFormatting sqref="AB23:AB24">
    <cfRule type="expression" dxfId="28" priority="21" stopIfTrue="1">
      <formula>(AC23="")</formula>
    </cfRule>
  </conditionalFormatting>
  <conditionalFormatting sqref="AB25">
    <cfRule type="expression" dxfId="27" priority="19" stopIfTrue="1">
      <formula>(AC25="")</formula>
    </cfRule>
  </conditionalFormatting>
  <conditionalFormatting sqref="AA25">
    <cfRule type="expression" dxfId="26" priority="20" stopIfTrue="1">
      <formula>(AC25="")</formula>
    </cfRule>
  </conditionalFormatting>
  <conditionalFormatting sqref="AA22">
    <cfRule type="expression" dxfId="25" priority="504" stopIfTrue="1">
      <formula>SUM(#REF!)&lt;11</formula>
    </cfRule>
    <cfRule type="expression" dxfId="24" priority="505" stopIfTrue="1">
      <formula>SUM(#REF!)&gt;11</formula>
    </cfRule>
  </conditionalFormatting>
  <conditionalFormatting sqref="AG33">
    <cfRule type="expression" dxfId="23" priority="18" stopIfTrue="1">
      <formula>AG33&lt;&gt;""</formula>
    </cfRule>
  </conditionalFormatting>
  <conditionalFormatting sqref="AA33">
    <cfRule type="expression" dxfId="22" priority="17" stopIfTrue="1">
      <formula>(AC33="")</formula>
    </cfRule>
  </conditionalFormatting>
  <conditionalFormatting sqref="AB33">
    <cfRule type="expression" dxfId="21" priority="16" stopIfTrue="1">
      <formula>(AC33="")</formula>
    </cfRule>
  </conditionalFormatting>
  <conditionalFormatting sqref="AG32">
    <cfRule type="expression" dxfId="20" priority="15" stopIfTrue="1">
      <formula>AG32&lt;&gt;""</formula>
    </cfRule>
  </conditionalFormatting>
  <conditionalFormatting sqref="AA32">
    <cfRule type="expression" dxfId="19" priority="14" stopIfTrue="1">
      <formula>(AC32="")</formula>
    </cfRule>
  </conditionalFormatting>
  <conditionalFormatting sqref="AB32">
    <cfRule type="expression" dxfId="18" priority="13" stopIfTrue="1">
      <formula>(AC32="")</formula>
    </cfRule>
  </conditionalFormatting>
  <conditionalFormatting sqref="AG31">
    <cfRule type="expression" dxfId="17" priority="12" stopIfTrue="1">
      <formula>AG31&lt;&gt;""</formula>
    </cfRule>
  </conditionalFormatting>
  <conditionalFormatting sqref="AA31">
    <cfRule type="expression" dxfId="16" priority="11" stopIfTrue="1">
      <formula>(AC31="")</formula>
    </cfRule>
  </conditionalFormatting>
  <conditionalFormatting sqref="AB31">
    <cfRule type="expression" dxfId="15" priority="10" stopIfTrue="1">
      <formula>(AC31="")</formula>
    </cfRule>
  </conditionalFormatting>
  <conditionalFormatting sqref="AA24">
    <cfRule type="expression" dxfId="14" priority="528" stopIfTrue="1">
      <formula>SUM(AF29:AF36)&lt;12</formula>
    </cfRule>
    <cfRule type="expression" dxfId="13" priority="529" stopIfTrue="1">
      <formula>SUM(AF29:AF36)&gt;12</formula>
    </cfRule>
  </conditionalFormatting>
  <conditionalFormatting sqref="AA3">
    <cfRule type="expression" dxfId="12" priority="530" stopIfTrue="1">
      <formula>SUM(AE8:AE36)&lt;45</formula>
    </cfRule>
    <cfRule type="expression" dxfId="11" priority="531" stopIfTrue="1">
      <formula>SUM(AE8:AE36)&gt;45</formula>
    </cfRule>
  </conditionalFormatting>
  <conditionalFormatting sqref="Q17">
    <cfRule type="expression" dxfId="10" priority="9" stopIfTrue="1">
      <formula>(S17="")</formula>
    </cfRule>
  </conditionalFormatting>
  <conditionalFormatting sqref="R17">
    <cfRule type="expression" dxfId="9" priority="8" stopIfTrue="1">
      <formula>(S17="")</formula>
    </cfRule>
  </conditionalFormatting>
  <conditionalFormatting sqref="W17">
    <cfRule type="expression" dxfId="8" priority="7" stopIfTrue="1">
      <formula>W17&lt;&gt;""</formula>
    </cfRule>
  </conditionalFormatting>
  <conditionalFormatting sqref="Q18">
    <cfRule type="expression" dxfId="7" priority="6" stopIfTrue="1">
      <formula>(S18="")</formula>
    </cfRule>
  </conditionalFormatting>
  <conditionalFormatting sqref="R18">
    <cfRule type="expression" dxfId="6" priority="5" stopIfTrue="1">
      <formula>(S18="")</formula>
    </cfRule>
  </conditionalFormatting>
  <conditionalFormatting sqref="W18">
    <cfRule type="expression" dxfId="5" priority="4" stopIfTrue="1">
      <formula>W18&lt;&gt;""</formula>
    </cfRule>
  </conditionalFormatting>
  <conditionalFormatting sqref="AA7">
    <cfRule type="expression" dxfId="4" priority="534" stopIfTrue="1">
      <formula>SUM(AF8:AF17)&lt;33</formula>
    </cfRule>
    <cfRule type="expression" dxfId="3" priority="535" stopIfTrue="1">
      <formula>SUM(AF8:AF17)&gt;33</formula>
    </cfRule>
  </conditionalFormatting>
  <conditionalFormatting sqref="AA18:AA20">
    <cfRule type="expression" dxfId="2" priority="3" stopIfTrue="1">
      <formula>(AC18="")</formula>
    </cfRule>
  </conditionalFormatting>
  <conditionalFormatting sqref="AB18:AB20">
    <cfRule type="expression" dxfId="1" priority="2" stopIfTrue="1">
      <formula>(AC18="")</formula>
    </cfRule>
  </conditionalFormatting>
  <conditionalFormatting sqref="AG18:AG20">
    <cfRule type="expression" dxfId="0" priority="1" stopIfTrue="1">
      <formula>AG18&lt;&gt;""</formula>
    </cfRule>
  </conditionalFormatting>
  <printOptions horizontalCentered="1" verticalCentered="1"/>
  <pageMargins left="0.3" right="0.3" top="0.2" bottom="0.2" header="0.5" footer="0.5"/>
  <pageSetup scale="93"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9" t="s">
        <v>2</v>
      </c>
      <c r="B1" s="179"/>
      <c r="C1" s="179"/>
      <c r="D1" s="179"/>
      <c r="E1" s="179"/>
      <c r="F1" s="179"/>
      <c r="G1" s="5"/>
      <c r="H1" s="5"/>
    </row>
    <row r="2" spans="1:8" s="8" customFormat="1" ht="15.9" customHeight="1" x14ac:dyDescent="0.3">
      <c r="A2" s="180" t="s">
        <v>3</v>
      </c>
      <c r="B2" s="180"/>
      <c r="C2" s="180"/>
      <c r="D2" s="180"/>
      <c r="E2" s="180"/>
      <c r="F2" s="180"/>
      <c r="G2" s="7"/>
      <c r="H2" s="7"/>
    </row>
    <row r="3" spans="1:8" s="8" customFormat="1" ht="14.85" customHeight="1" x14ac:dyDescent="0.3">
      <c r="A3" s="180" t="s">
        <v>76</v>
      </c>
      <c r="B3" s="180"/>
      <c r="C3" s="180"/>
      <c r="D3" s="180"/>
      <c r="E3" s="180"/>
      <c r="F3" s="18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1" t="str">
        <f>'FDSC-SCI'!B1:Q1</f>
        <v xml:space="preserve">LNAME, FNAME </v>
      </c>
      <c r="C7" s="181"/>
      <c r="D7" s="181"/>
      <c r="E7" s="182"/>
      <c r="F7" s="183"/>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4" t="str">
        <f>'FDSC-SCI'!S1</f>
        <v>999-99-999</v>
      </c>
      <c r="C10" s="184"/>
      <c r="D10" s="184"/>
      <c r="E10" s="146">
        <f>'FDSC-SCI'!Q20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2"/>
      <c r="B13" s="185"/>
      <c r="C13" s="185"/>
      <c r="D13" s="185"/>
      <c r="E13" s="186" t="str">
        <f>'FDSC-SCI'!Z1</f>
        <v>FDSC-SCI</v>
      </c>
      <c r="F13" s="186"/>
      <c r="G13" s="187"/>
      <c r="H13" s="7"/>
    </row>
    <row r="14" spans="1:8" s="8" customFormat="1" ht="10.5" customHeight="1" x14ac:dyDescent="0.3">
      <c r="A14" s="9"/>
      <c r="B14" s="188"/>
      <c r="C14" s="188"/>
      <c r="D14" s="113"/>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1" t="str">
        <f>'FDSC-SCI'!AG1</f>
        <v>ADVISOR</v>
      </c>
      <c r="C16" s="181"/>
      <c r="D16" s="14"/>
      <c r="E16" s="124" t="str">
        <f>'FDSC-SCI'!Q23</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3"/>
      <c r="D18" s="12"/>
      <c r="E18" s="13" t="s">
        <v>13</v>
      </c>
      <c r="F18" s="10"/>
      <c r="G18" s="7"/>
      <c r="H18" s="7"/>
    </row>
    <row r="19" spans="1:8" s="8" customFormat="1" ht="15.9" customHeight="1" x14ac:dyDescent="0.3">
      <c r="A19" s="9"/>
      <c r="B19" s="189"/>
      <c r="C19" s="189"/>
      <c r="D19" s="14"/>
      <c r="E19" s="124" t="str">
        <f>'FDSC-SCI'!Q27</f>
        <v>N/A</v>
      </c>
      <c r="F19" s="10"/>
      <c r="G19" s="7"/>
      <c r="H19" s="7"/>
    </row>
    <row r="20" spans="1:8" s="8" customFormat="1" ht="21.15" customHeight="1" x14ac:dyDescent="0.35">
      <c r="A20" s="11" t="s">
        <v>57</v>
      </c>
      <c r="B20" s="12"/>
      <c r="C20" s="126">
        <f>'FDSC-SCI'!Q22</f>
        <v>0</v>
      </c>
      <c r="D20" s="94"/>
      <c r="E20" s="10" t="s">
        <v>50</v>
      </c>
      <c r="F20" s="125">
        <f>'FDSC-SCI'!Q24</f>
        <v>0</v>
      </c>
      <c r="G20" s="7"/>
      <c r="H20" s="7"/>
    </row>
    <row r="21" spans="1:8" s="8" customFormat="1" ht="18" x14ac:dyDescent="0.35">
      <c r="A21" s="11" t="s">
        <v>14</v>
      </c>
      <c r="B21" s="12"/>
      <c r="C21" s="178"/>
      <c r="D21" s="178"/>
      <c r="E21" s="10" t="s">
        <v>51</v>
      </c>
      <c r="F21" s="125">
        <f>'FDSC-SCI'!Q25</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2"/>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73"/>
      <c r="C25" s="174"/>
      <c r="D25" s="174"/>
      <c r="E25" s="174"/>
      <c r="F25" s="174"/>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95"/>
      <c r="E27" s="10" t="s">
        <v>52</v>
      </c>
      <c r="F27" s="10"/>
      <c r="G27" s="7"/>
      <c r="H27" s="7"/>
    </row>
    <row r="28" spans="1:8" s="8" customFormat="1" ht="21.15" hidden="1" customHeight="1" x14ac:dyDescent="0.3">
      <c r="A28" s="9"/>
      <c r="B28" s="175"/>
      <c r="C28" s="175"/>
      <c r="D28" s="115"/>
      <c r="E28" s="10"/>
      <c r="F28" s="10"/>
      <c r="G28" s="7"/>
      <c r="H28" s="7"/>
    </row>
    <row r="29" spans="1:8" s="8" customFormat="1" ht="19.5" customHeight="1" x14ac:dyDescent="0.3">
      <c r="A29" s="114"/>
      <c r="B29" s="176"/>
      <c r="C29" s="176"/>
      <c r="D29" s="176"/>
      <c r="E29" s="177"/>
      <c r="F29" s="177"/>
      <c r="G29" s="7"/>
      <c r="H29" s="7"/>
    </row>
    <row r="30" spans="1:8" s="8" customFormat="1" ht="6.9" customHeight="1" x14ac:dyDescent="0.35">
      <c r="A30" s="11"/>
      <c r="B30" s="9"/>
      <c r="C30" s="9"/>
      <c r="D30" s="96"/>
      <c r="E30" s="10"/>
      <c r="F30" s="10"/>
      <c r="G30" s="7"/>
      <c r="H30" s="7"/>
    </row>
    <row r="31" spans="1:8" s="8" customFormat="1" ht="19.5" customHeight="1" x14ac:dyDescent="0.35">
      <c r="A31" s="11" t="s">
        <v>17</v>
      </c>
      <c r="B31" s="9"/>
      <c r="C31" s="9"/>
      <c r="D31" s="18"/>
      <c r="E31" s="116"/>
      <c r="F31" s="10"/>
      <c r="G31" s="7"/>
      <c r="H31" s="7"/>
    </row>
    <row r="32" spans="1:8" s="8" customFormat="1" ht="15.9" customHeight="1" x14ac:dyDescent="0.35">
      <c r="A32" s="9"/>
      <c r="B32" s="97"/>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98"/>
      <c r="F38" s="98"/>
      <c r="G38" s="21"/>
      <c r="H38" s="21"/>
    </row>
    <row r="39" spans="1:9" ht="15.6" x14ac:dyDescent="0.3">
      <c r="A39" s="20"/>
      <c r="B39" s="172" t="s">
        <v>73</v>
      </c>
      <c r="C39" s="172"/>
      <c r="D39" s="172"/>
      <c r="E39" s="172"/>
      <c r="F39" s="172"/>
      <c r="G39" s="172"/>
      <c r="H39" s="172"/>
      <c r="I39" s="172"/>
    </row>
    <row r="40" spans="1:9" x14ac:dyDescent="0.25">
      <c r="A40" s="19"/>
      <c r="B40" s="19"/>
      <c r="C40" s="19"/>
      <c r="D40" s="19"/>
      <c r="E40" s="20"/>
      <c r="F40" s="20"/>
      <c r="G40" s="21"/>
      <c r="H40" s="21"/>
    </row>
    <row r="41" spans="1:9" ht="3.75" customHeight="1" x14ac:dyDescent="0.25">
      <c r="A41" s="19"/>
      <c r="B41" s="19"/>
      <c r="C41" s="19"/>
      <c r="D41" s="19"/>
      <c r="E41" s="98"/>
      <c r="F41" s="98"/>
      <c r="G41" s="21"/>
      <c r="H41" s="21"/>
    </row>
    <row r="42" spans="1:9" ht="14.85" customHeight="1" x14ac:dyDescent="0.3">
      <c r="A42" s="19"/>
      <c r="B42" s="172" t="s">
        <v>74</v>
      </c>
      <c r="C42" s="172"/>
      <c r="D42" s="172"/>
      <c r="E42" s="172"/>
      <c r="F42" s="172"/>
      <c r="G42" s="172"/>
      <c r="H42" s="172"/>
      <c r="I42" s="172"/>
    </row>
    <row r="43" spans="1:9" x14ac:dyDescent="0.25">
      <c r="C43" s="98"/>
      <c r="D43" s="98"/>
    </row>
    <row r="44" spans="1:9" x14ac:dyDescent="0.25">
      <c r="E44" s="98"/>
      <c r="F44" s="98"/>
    </row>
    <row r="45" spans="1:9" ht="13.65" customHeight="1" x14ac:dyDescent="0.3">
      <c r="B45" s="172" t="s">
        <v>75</v>
      </c>
      <c r="C45" s="172"/>
      <c r="D45" s="172"/>
      <c r="E45" s="172"/>
      <c r="F45" s="172"/>
      <c r="G45" s="172"/>
      <c r="H45" s="172"/>
      <c r="I45" s="172"/>
    </row>
    <row r="46" spans="1:9" x14ac:dyDescent="0.25">
      <c r="C46" s="99"/>
      <c r="D46" s="99"/>
    </row>
  </sheetData>
  <sheetProtection algorithmName="SHA-512" hashValue="Xe/8aox2qobR8clWAJPRCjA4xRnL1CPAsBU1q+HhIv9z/1eYuugxi/iwPI4p4V/oiYfeAptK0dPYhVTGcZ+i/g==" saltValue="UsYYKdnqIYPGGiodekAqv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2" workbookViewId="0">
      <selection activeCell="E62" sqref="E62"/>
    </sheetView>
  </sheetViews>
  <sheetFormatPr defaultRowHeight="13.2" x14ac:dyDescent="0.25"/>
  <cols>
    <col min="1" max="1" width="100.77734375" customWidth="1"/>
  </cols>
  <sheetData/>
  <sheetProtection algorithmName="SHA-512" hashValue="2kZdfYbu0qyc8O3muxNWdB4zse3M881jsfX4aD7lD17FrWxInWrPBJDMlFa7P4AYINq/HykShjIgm4FSLMUjlQ==" saltValue="QTasXjj/+lYbyi3u+cbnn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FDSC-SCI</vt:lpstr>
      <vt:lpstr>GRAD CHECK </vt:lpstr>
      <vt:lpstr>ADVISOR'S NOTES</vt:lpstr>
      <vt:lpstr>CourseLeaf Degree Sheet</vt:lpstr>
      <vt:lpstr>'CourseLeaf Degree Sheet'!Print_Area</vt:lpstr>
      <vt:lpstr>'FDSC-SCI'!Print_Area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2018-04-26T14:42:56Z</cp:lastPrinted>
  <dcterms:created xsi:type="dcterms:W3CDTF">2011-07-12T20:37:04Z</dcterms:created>
  <dcterms:modified xsi:type="dcterms:W3CDTF">2020-06-30T16:00:40Z</dcterms:modified>
</cp:coreProperties>
</file>