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FDSC-IND" sheetId="3" r:id="rId1"/>
    <sheet name="GRAD CHECK" sheetId="7" r:id="rId2"/>
    <sheet name="ADVISOR'S NOTES" sheetId="1" r:id="rId3"/>
    <sheet name="CourseLeaf Degree Sheet" sheetId="8" r:id="rId4"/>
  </sheets>
  <definedNames>
    <definedName name="_xlnm.Print_Area" localSheetId="3">'CourseLeaf Degree Sheet'!$A$1:$A$99</definedName>
    <definedName name="_xlnm.Print_Area" localSheetId="0">'FDSC-IND'!$A$1:$AJ$46</definedName>
    <definedName name="_xlnm.Print_Area" localSheetId="1">'GRAD CHECK'!$A$1:$I$46</definedName>
  </definedNames>
  <calcPr calcId="162913"/>
</workbook>
</file>

<file path=xl/calcChain.xml><?xml version="1.0" encoding="utf-8"?>
<calcChain xmlns="http://schemas.openxmlformats.org/spreadsheetml/2006/main">
  <c r="F20" i="7" l="1"/>
  <c r="F21" i="7"/>
  <c r="E19" i="7"/>
  <c r="AF30" i="3" l="1"/>
  <c r="AE30" i="3"/>
  <c r="AD30" i="3"/>
  <c r="AF26" i="3"/>
  <c r="AE26" i="3"/>
  <c r="AD26" i="3"/>
  <c r="AF25" i="3"/>
  <c r="AE25" i="3"/>
  <c r="AD25" i="3"/>
  <c r="AF41" i="3" l="1"/>
  <c r="AE41" i="3"/>
  <c r="AD41" i="3"/>
  <c r="AD18" i="3" l="1"/>
  <c r="AE18" i="3"/>
  <c r="AF18" i="3"/>
  <c r="AF17" i="3"/>
  <c r="AE17" i="3"/>
  <c r="AD17" i="3"/>
  <c r="V17" i="3"/>
  <c r="U17" i="3"/>
  <c r="T17" i="3"/>
  <c r="AF10" i="3" l="1"/>
  <c r="AE10" i="3"/>
  <c r="AD10" i="3"/>
  <c r="V13" i="3"/>
  <c r="U13" i="3"/>
  <c r="T13" i="3"/>
  <c r="V14" i="3"/>
  <c r="U14" i="3"/>
  <c r="T14" i="3"/>
  <c r="G18" i="3"/>
  <c r="F18" i="3"/>
  <c r="E18" i="3"/>
  <c r="V15" i="3" l="1"/>
  <c r="U15" i="3"/>
  <c r="T15" i="3"/>
  <c r="V8" i="3"/>
  <c r="U8" i="3"/>
  <c r="T8" i="3"/>
  <c r="AF16" i="3" l="1"/>
  <c r="AE16" i="3"/>
  <c r="AD16" i="3"/>
  <c r="E10" i="7" l="1"/>
  <c r="B16" i="7" l="1"/>
  <c r="E13" i="7"/>
  <c r="B10" i="7"/>
  <c r="B7" i="7"/>
  <c r="T16" i="3" l="1"/>
  <c r="U16" i="3"/>
  <c r="V16" i="3"/>
  <c r="E17" i="3" l="1"/>
  <c r="F17" i="3"/>
  <c r="G17" i="3"/>
  <c r="E19" i="3"/>
  <c r="F19" i="3"/>
  <c r="G19" i="3"/>
  <c r="G8" i="3" l="1"/>
  <c r="F8" i="3"/>
  <c r="E8" i="3"/>
  <c r="AF29" i="3"/>
  <c r="AE29" i="3"/>
  <c r="AD29" i="3"/>
  <c r="AF28" i="3"/>
  <c r="AE28" i="3"/>
  <c r="AD28"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AF42" i="3"/>
  <c r="AE42" i="3"/>
  <c r="AD42" i="3"/>
  <c r="O34" i="3"/>
  <c r="N34" i="3"/>
  <c r="M34" i="3"/>
  <c r="G34" i="3"/>
  <c r="F34" i="3"/>
  <c r="E34" i="3"/>
  <c r="AF40" i="3"/>
  <c r="AE40" i="3"/>
  <c r="AD40" i="3"/>
  <c r="O33" i="3"/>
  <c r="N33" i="3"/>
  <c r="M33" i="3"/>
  <c r="G33" i="3"/>
  <c r="F33" i="3"/>
  <c r="E33" i="3"/>
  <c r="AF39" i="3"/>
  <c r="AE39" i="3"/>
  <c r="AD39" i="3"/>
  <c r="O32" i="3"/>
  <c r="N32" i="3"/>
  <c r="M32" i="3"/>
  <c r="G32" i="3"/>
  <c r="F32" i="3"/>
  <c r="E32" i="3"/>
  <c r="AF38" i="3"/>
  <c r="AE38" i="3"/>
  <c r="AD38" i="3"/>
  <c r="O31" i="3"/>
  <c r="N31" i="3"/>
  <c r="M31" i="3"/>
  <c r="G31" i="3"/>
  <c r="F31" i="3"/>
  <c r="E31" i="3"/>
  <c r="O30" i="3"/>
  <c r="N30" i="3"/>
  <c r="M30" i="3"/>
  <c r="G30" i="3"/>
  <c r="F30" i="3"/>
  <c r="E30" i="3"/>
  <c r="AF36" i="3"/>
  <c r="AE36" i="3"/>
  <c r="AD36" i="3"/>
  <c r="O29" i="3"/>
  <c r="N29" i="3"/>
  <c r="M29" i="3"/>
  <c r="G29" i="3"/>
  <c r="F29" i="3"/>
  <c r="E29" i="3"/>
  <c r="AF35" i="3"/>
  <c r="AE35" i="3"/>
  <c r="AD35" i="3"/>
  <c r="AF34" i="3"/>
  <c r="AE34" i="3"/>
  <c r="AD34" i="3"/>
  <c r="AF33" i="3"/>
  <c r="AE33" i="3"/>
  <c r="AD33" i="3"/>
  <c r="G24" i="3"/>
  <c r="F24" i="3"/>
  <c r="E24" i="3"/>
  <c r="AF27" i="3"/>
  <c r="AE27" i="3"/>
  <c r="AD27" i="3"/>
  <c r="G23" i="3"/>
  <c r="F23" i="3"/>
  <c r="E23" i="3"/>
  <c r="G22" i="3"/>
  <c r="F22" i="3"/>
  <c r="E22" i="3"/>
  <c r="G21" i="3"/>
  <c r="F21" i="3"/>
  <c r="E21" i="3"/>
  <c r="G20" i="3"/>
  <c r="F20" i="3"/>
  <c r="E20" i="3"/>
  <c r="G16" i="3"/>
  <c r="F16" i="3"/>
  <c r="E16" i="3"/>
  <c r="G15" i="3"/>
  <c r="F15" i="3"/>
  <c r="E15" i="3"/>
  <c r="AF15" i="3"/>
  <c r="AE15" i="3"/>
  <c r="AD15" i="3"/>
  <c r="G14" i="3"/>
  <c r="F14" i="3"/>
  <c r="E14" i="3"/>
  <c r="AF14" i="3"/>
  <c r="AE14" i="3"/>
  <c r="AD14" i="3"/>
  <c r="G13" i="3"/>
  <c r="F13" i="3"/>
  <c r="E13" i="3"/>
  <c r="AF13" i="3"/>
  <c r="AE13" i="3"/>
  <c r="AD13" i="3"/>
  <c r="V12" i="3"/>
  <c r="U12" i="3"/>
  <c r="T12" i="3"/>
  <c r="AF12" i="3"/>
  <c r="AE12" i="3"/>
  <c r="AD12" i="3"/>
  <c r="G12" i="3"/>
  <c r="F12" i="3"/>
  <c r="E12" i="3"/>
  <c r="AF11" i="3"/>
  <c r="Q23" i="3" s="1"/>
  <c r="AE11" i="3"/>
  <c r="Q24" i="3" s="1"/>
  <c r="AD11" i="3"/>
  <c r="Q25" i="3" s="1"/>
  <c r="G11" i="3"/>
  <c r="F11" i="3"/>
  <c r="E11" i="3"/>
  <c r="V11" i="3"/>
  <c r="U11" i="3"/>
  <c r="T11" i="3"/>
  <c r="G10" i="3"/>
  <c r="F10" i="3"/>
  <c r="E10" i="3"/>
  <c r="AF9" i="3"/>
  <c r="AE9" i="3"/>
  <c r="AD9" i="3"/>
  <c r="V10" i="3"/>
  <c r="U10" i="3"/>
  <c r="T10" i="3"/>
  <c r="G9" i="3"/>
  <c r="F9" i="3"/>
  <c r="E9" i="3"/>
  <c r="V9" i="3"/>
  <c r="U9" i="3"/>
  <c r="T9" i="3"/>
  <c r="V7" i="3"/>
  <c r="U7" i="3"/>
  <c r="T7" i="3"/>
  <c r="G7" i="3"/>
  <c r="F7" i="3"/>
  <c r="E7" i="3"/>
  <c r="Q26" i="3" l="1"/>
  <c r="Q21" i="3"/>
  <c r="C20" i="7" s="1"/>
  <c r="Q22" i="3"/>
  <c r="E16" i="7" s="1"/>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1" shapeId="0">
      <text>
        <r>
          <rPr>
            <sz val="9"/>
            <color indexed="81"/>
            <rFont val="Tahoma"/>
            <family val="2"/>
          </rPr>
          <t>or 1413 or 3323</t>
        </r>
      </text>
    </comment>
    <comment ref="C9" authorId="2" shapeId="0">
      <text>
        <r>
          <rPr>
            <sz val="9"/>
            <color indexed="81"/>
            <rFont val="Tahoma"/>
            <charset val="1"/>
          </rPr>
          <t xml:space="preserve">OR HIST 1483 OR 1493
</t>
        </r>
      </text>
    </comment>
    <comment ref="S10" authorId="2" shapeId="0">
      <text>
        <r>
          <rPr>
            <sz val="9"/>
            <color indexed="81"/>
            <rFont val="Tahoma"/>
            <family val="2"/>
          </rPr>
          <t>OR ANSI 2233</t>
        </r>
      </text>
    </comment>
    <comment ref="C11" authorId="0" shapeId="0">
      <text>
        <r>
          <rPr>
            <sz val="9"/>
            <color indexed="81"/>
            <rFont val="Tahoma"/>
            <family val="2"/>
          </rPr>
          <t>or 1483</t>
        </r>
      </text>
    </comment>
    <comment ref="S11" authorId="2" shapeId="0">
      <text>
        <r>
          <rPr>
            <sz val="9"/>
            <color indexed="81"/>
            <rFont val="Tahoma"/>
            <family val="2"/>
          </rPr>
          <t>or CHEM 1314</t>
        </r>
      </text>
    </comment>
    <comment ref="C12" authorId="1" shapeId="0">
      <text>
        <r>
          <rPr>
            <sz val="9"/>
            <color indexed="81"/>
            <rFont val="Tahoma"/>
            <family val="2"/>
          </rPr>
          <t xml:space="preserve"> or STAT 2013 or 2023</t>
        </r>
      </text>
    </comment>
    <comment ref="S12" authorId="3" shapeId="0">
      <text>
        <r>
          <rPr>
            <sz val="9"/>
            <color indexed="81"/>
            <rFont val="Tahoma"/>
            <family val="2"/>
          </rPr>
          <t>OR 1515</t>
        </r>
      </text>
    </comment>
    <comment ref="S15" authorId="2" shapeId="0">
      <text>
        <r>
          <rPr>
            <sz val="9"/>
            <color indexed="81"/>
            <rFont val="Tahoma"/>
            <family val="2"/>
          </rPr>
          <t xml:space="preserve">OR </t>
        </r>
        <r>
          <rPr>
            <b/>
            <sz val="9"/>
            <color indexed="81"/>
            <rFont val="Tahoma"/>
            <family val="2"/>
          </rPr>
          <t>ENVR</t>
        </r>
        <r>
          <rPr>
            <sz val="9"/>
            <color indexed="81"/>
            <rFont val="Tahoma"/>
            <family val="2"/>
          </rPr>
          <t xml:space="preserve"> 1113; </t>
        </r>
        <r>
          <rPr>
            <b/>
            <sz val="9"/>
            <color indexed="81"/>
            <rFont val="Tahoma"/>
            <family val="2"/>
          </rPr>
          <t xml:space="preserve">BIOC </t>
        </r>
        <r>
          <rPr>
            <sz val="9"/>
            <color indexed="81"/>
            <rFont val="Tahoma"/>
            <family val="2"/>
          </rPr>
          <t xml:space="preserve">2344; </t>
        </r>
        <r>
          <rPr>
            <b/>
            <sz val="9"/>
            <color indexed="81"/>
            <rFont val="Tahoma"/>
            <family val="2"/>
          </rPr>
          <t>PLNT</t>
        </r>
        <r>
          <rPr>
            <sz val="9"/>
            <color indexed="81"/>
            <rFont val="Tahoma"/>
            <family val="2"/>
          </rPr>
          <t xml:space="preserve"> 1213; </t>
        </r>
        <r>
          <rPr>
            <b/>
            <sz val="9"/>
            <color indexed="81"/>
            <rFont val="Tahoma"/>
            <family val="2"/>
          </rPr>
          <t xml:space="preserve">SOIL </t>
        </r>
        <r>
          <rPr>
            <sz val="9"/>
            <color indexed="81"/>
            <rFont val="Tahoma"/>
            <family val="2"/>
          </rPr>
          <t xml:space="preserve">1113, 2124
</t>
        </r>
      </text>
    </comment>
    <comment ref="S16" authorId="3" shapeId="0">
      <text>
        <r>
          <rPr>
            <sz val="9"/>
            <color indexed="81"/>
            <rFont val="Tahoma"/>
            <family val="2"/>
          </rPr>
          <t xml:space="preserve">OR ENGL 3323
</t>
        </r>
      </text>
    </comment>
    <comment ref="C17" authorId="3" shapeId="0">
      <text>
        <r>
          <rPr>
            <b/>
            <sz val="9"/>
            <color indexed="81"/>
            <rFont val="Tahoma"/>
            <charset val="1"/>
          </rPr>
          <t xml:space="preserve">OR ECON 2103
</t>
        </r>
      </text>
    </comment>
    <comment ref="S17" authorId="3" shapeId="0">
      <text>
        <r>
          <rPr>
            <sz val="9"/>
            <color indexed="81"/>
            <rFont val="Tahoma"/>
            <family val="2"/>
          </rPr>
          <t>OR AGCM 3203 OR SPCH 3733</t>
        </r>
      </text>
    </comment>
    <comment ref="AC17" authorId="3" shapeId="0">
      <text>
        <r>
          <rPr>
            <b/>
            <sz val="9"/>
            <color indexed="81"/>
            <rFont val="Tahoma"/>
            <family val="2"/>
          </rPr>
          <t>OR ANSI 3543</t>
        </r>
      </text>
    </comment>
    <comment ref="C18" authorId="2" shapeId="0">
      <text>
        <r>
          <rPr>
            <sz val="9"/>
            <color indexed="81"/>
            <rFont val="Tahoma"/>
            <charset val="1"/>
          </rPr>
          <t xml:space="preserve">Courses designated
A, H, N, or S
</t>
        </r>
      </text>
    </comment>
    <comment ref="C19" authorId="2" shapeId="0">
      <text>
        <r>
          <rPr>
            <sz val="9"/>
            <color indexed="81"/>
            <rFont val="Tahoma"/>
            <charset val="1"/>
          </rPr>
          <t xml:space="preserve">Courses designated
A, H, N, or S
</t>
        </r>
      </text>
    </comment>
  </commentList>
</comments>
</file>

<file path=xl/sharedStrings.xml><?xml version="1.0" encoding="utf-8"?>
<sst xmlns="http://schemas.openxmlformats.org/spreadsheetml/2006/main" count="118" uniqueCount="83">
  <si>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</si>
  <si>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</si>
  <si>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</si>
  <si>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</si>
  <si>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</si>
  <si>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</si>
  <si>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</si>
  <si>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</si>
  <si>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</si>
  <si>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</si>
  <si>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</si>
  <si>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</si>
  <si>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</si>
  <si>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</si>
  <si>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</si>
  <si>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</si>
  <si>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</si>
  <si>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</si>
  <si>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</si>
  <si>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</si>
  <si>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</si>
  <si>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</si>
  <si>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</si>
  <si>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</si>
  <si>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</si>
  <si>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</si>
  <si>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</si>
  <si>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</si>
  <si>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</si>
  <si>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</si>
  <si>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</si>
  <si>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</si>
  <si>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</si>
  <si>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</si>
  <si>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FDSC</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</si>
  <si>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</si>
  <si>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</si>
  <si>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</si>
  <si>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</si>
  <si>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</si>
  <si>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</si>
  <si>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</si>
  <si>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</si>
  <si>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</si>
  <si>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</si>
  <si>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</si>
  <si>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</si>
  <si>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</si>
  <si>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</si>
  <si>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</si>
  <si>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</si>
  <si>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</si>
  <si>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</si>
  <si>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</si>
  <si>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FDSC-IND</t>
  </si>
  <si>
    <t>MICR</t>
  </si>
  <si>
    <t>Total Hours to Date:</t>
  </si>
  <si>
    <t>(hrs. = current courses + deficiencies)</t>
  </si>
  <si>
    <t>APPROVED BY:</t>
  </si>
  <si>
    <t>999-99-999</t>
  </si>
  <si>
    <t>Elective Hours:</t>
  </si>
  <si>
    <t>Ag Elect</t>
  </si>
  <si>
    <t>NSCI</t>
  </si>
  <si>
    <t>HORT</t>
  </si>
  <si>
    <t>(N)</t>
  </si>
  <si>
    <t>GENED</t>
  </si>
  <si>
    <t>AGCM</t>
  </si>
  <si>
    <t>Related Courses: 9 Hours</t>
  </si>
  <si>
    <t>General Education Requirements: 40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</si>
  <si>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</si>
  <si>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</si>
  <si>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</si>
  <si>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</si>
  <si>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College/Dept. Requirements: 31 Hours</t>
  </si>
  <si>
    <t>SPCH</t>
  </si>
  <si>
    <t>Major Requirements: 49 Hours</t>
  </si>
  <si>
    <t>Core Courses: 12 Hours</t>
  </si>
  <si>
    <t>Core Courses: 28 Hours</t>
  </si>
  <si>
    <t>LNAME, FNAME</t>
  </si>
  <si>
    <t>ADVISOR</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</si>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</sst>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9"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b/>
      <sz val="16"/>
      <name val="Arial"/>
      <family val="2"/>
    </font>
    <font>
      <sz val="10"/>
      <color rgb="FFFF0000"/>
      <name val="Arial"/>
      <family val="2"/>
    </font>
    <font>
      <sz val="9"/>
      <color indexed="81"/>
      <name val="Tahoma"/>
      <charset val="1"/>
    </font>
    <font>
      <sz val="16"/>
      <name val="Arial"/>
      <family val="2"/>
    </font>
    <font>
      <i/>
      <sz val="16"/>
      <name val="Arial"/>
      <family val="2"/>
    </font>
    <font>
      <b/>
      <sz val="9"/>
      <color indexed="81"/>
      <name val="Tahoma"/>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21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Protection="1">
      <protection locked="0"/>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1" fillId="0" borderId="0" xfId="2" applyBorder="1" applyAlignment="1" applyProtection="1">
      <protection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0" xfId="2" applyFont="1" applyProtection="1">
      <protection hidden="1"/>
    </xf>
    <xf numFmtId="0" fontId="2" fillId="0" borderId="0" xfId="2" applyFont="1" applyBorder="1" applyAlignment="1" applyProtection="1">
      <alignment horizontal="left"/>
    </xf>
    <xf numFmtId="0" fontId="2" fillId="0" borderId="0" xfId="2" applyFont="1" applyBorder="1" applyProtection="1">
      <protection hidden="1"/>
    </xf>
    <xf numFmtId="0" fontId="0" fillId="0" borderId="12"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0" fillId="0" borderId="5"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2" applyFont="1" applyFill="1" applyBorder="1" applyAlignment="1" applyProtection="1">
      <protection hidden="1"/>
    </xf>
    <xf numFmtId="0" fontId="21"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Alignment="1" applyProtection="1">
      <protection hidden="1"/>
    </xf>
    <xf numFmtId="0" fontId="11" fillId="0" borderId="0" xfId="2" applyAlignment="1" applyProtection="1"/>
    <xf numFmtId="0" fontId="12" fillId="0" borderId="0" xfId="2" applyFont="1" applyBorder="1" applyAlignment="1" applyProtection="1"/>
    <xf numFmtId="0" fontId="0" fillId="0" borderId="11" xfId="2" applyFont="1" applyBorder="1" applyProtection="1">
      <protection locked="0"/>
    </xf>
    <xf numFmtId="0" fontId="0" fillId="0" borderId="0" xfId="2" applyFont="1" applyProtection="1">
      <protection locked="0" hidden="1"/>
    </xf>
    <xf numFmtId="0" fontId="0" fillId="0" borderId="12" xfId="2" applyFont="1" applyBorder="1" applyProtection="1">
      <protection locked="0"/>
    </xf>
    <xf numFmtId="0" fontId="4" fillId="0" borderId="0" xfId="2" applyFont="1" applyAlignment="1" applyProtection="1">
      <protection hidden="1"/>
    </xf>
    <xf numFmtId="0" fontId="0" fillId="0" borderId="0" xfId="2" applyFont="1" applyBorder="1" applyProtection="1"/>
    <xf numFmtId="0" fontId="0"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Protection="1"/>
    <xf numFmtId="0" fontId="2" fillId="0" borderId="0" xfId="2" applyFont="1" applyBorder="1" applyAlignment="1" applyProtection="1">
      <alignment horizontal="center"/>
    </xf>
    <xf numFmtId="0" fontId="2" fillId="0" borderId="0" xfId="2" applyFont="1" applyAlignment="1" applyProtection="1"/>
    <xf numFmtId="0" fontId="11" fillId="0" borderId="0" xfId="2" applyBorder="1" applyAlignment="1" applyProtection="1">
      <alignment horizontal="left"/>
    </xf>
    <xf numFmtId="0" fontId="11" fillId="0" borderId="0" xfId="2" applyProtection="1"/>
    <xf numFmtId="0" fontId="2" fillId="0" borderId="2" xfId="2" applyFont="1" applyBorder="1" applyProtection="1">
      <protection locked="0" hidden="1"/>
    </xf>
    <xf numFmtId="0" fontId="2" fillId="0" borderId="4" xfId="2" applyFont="1" applyBorder="1" applyProtection="1"/>
    <xf numFmtId="0" fontId="0" fillId="0" borderId="0" xfId="2" applyFont="1" applyBorder="1" applyProtection="1">
      <protection hidden="1"/>
    </xf>
    <xf numFmtId="0" fontId="0"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0" xfId="2" applyBorder="1" applyAlignment="1" applyProtection="1">
      <alignment horizontal="left"/>
      <protection hidden="1"/>
    </xf>
    <xf numFmtId="0" fontId="2" fillId="0" borderId="2" xfId="2" applyFont="1" applyBorder="1" applyAlignment="1" applyProtection="1">
      <alignment horizontal="left"/>
      <protection hidden="1"/>
    </xf>
    <xf numFmtId="0" fontId="0" fillId="0" borderId="0" xfId="2" applyFont="1" applyAlignment="1" applyProtection="1">
      <alignment horizontal="left"/>
      <protection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xf>
    <xf numFmtId="0" fontId="2" fillId="0" borderId="2" xfId="2" applyFont="1" applyBorder="1" applyAlignment="1" applyProtection="1">
      <alignment horizontal="left"/>
      <protection locked="0" hidden="1"/>
    </xf>
    <xf numFmtId="0" fontId="2" fillId="0" borderId="4" xfId="2" applyFont="1" applyBorder="1" applyAlignment="1" applyProtection="1">
      <alignment horizontal="left"/>
      <protection locked="0" hidden="1"/>
    </xf>
    <xf numFmtId="0" fontId="2" fillId="0" borderId="4" xfId="2" applyFont="1" applyBorder="1" applyAlignment="1" applyProtection="1">
      <alignment horizontal="left"/>
      <protection locked="0"/>
    </xf>
    <xf numFmtId="0" fontId="0" fillId="0" borderId="0" xfId="2" applyFont="1" applyAlignment="1" applyProtection="1">
      <alignment horizontal="left"/>
      <protection locked="0" hidden="1"/>
    </xf>
    <xf numFmtId="0" fontId="2" fillId="0" borderId="0" xfId="2" applyFont="1" applyProtection="1"/>
    <xf numFmtId="0" fontId="2" fillId="0" borderId="0" xfId="2" applyFont="1" applyAlignment="1" applyProtection="1">
      <alignment horizontal="left"/>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0" fillId="0" borderId="0" xfId="1" applyFont="1" applyProtection="1">
      <protection locked="0" hidden="1"/>
    </xf>
    <xf numFmtId="0" fontId="10" fillId="0" borderId="0" xfId="1" applyFont="1" applyAlignment="1" applyProtection="1">
      <alignment horizontal="left"/>
      <protection locked="0" hidden="1"/>
    </xf>
    <xf numFmtId="0" fontId="2" fillId="0" borderId="0" xfId="1" applyProtection="1">
      <protection locked="0" hidden="1"/>
    </xf>
    <xf numFmtId="0" fontId="2" fillId="0" borderId="0" xfId="1" applyProtection="1">
      <protection locked="0"/>
    </xf>
    <xf numFmtId="0" fontId="2" fillId="0" borderId="0" xfId="2" applyFont="1" applyBorder="1"/>
    <xf numFmtId="14" fontId="8" fillId="0" borderId="0" xfId="0" applyNumberFormat="1" applyFont="1" applyAlignment="1" applyProtection="1">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Protection="1">
      <protection locked="0"/>
    </xf>
    <xf numFmtId="0" fontId="2" fillId="0" borderId="4" xfId="2" applyFont="1" applyBorder="1" applyProtection="1">
      <protection locked="0"/>
    </xf>
    <xf numFmtId="0" fontId="2" fillId="0" borderId="0" xfId="2" applyFont="1" applyProtection="1">
      <protection locked="0"/>
    </xf>
    <xf numFmtId="164" fontId="23" fillId="3" borderId="3" xfId="2" applyNumberFormat="1" applyFont="1" applyFill="1" applyBorder="1" applyAlignment="1" applyProtection="1">
      <alignment horizontal="center"/>
      <protection locked="0"/>
    </xf>
    <xf numFmtId="0" fontId="2" fillId="0" borderId="3" xfId="2" applyFont="1" applyBorder="1" applyAlignment="1" applyProtection="1">
      <alignment horizontal="left"/>
      <protection locked="0"/>
    </xf>
    <xf numFmtId="0" fontId="2" fillId="0" borderId="3" xfId="2" applyFont="1" applyBorder="1" applyAlignment="1" applyProtection="1">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left"/>
      <protection hidden="1"/>
    </xf>
    <xf numFmtId="0" fontId="2" fillId="0" borderId="19" xfId="2" applyFont="1" applyBorder="1" applyAlignment="1" applyProtection="1">
      <alignment horizontal="left"/>
      <protection hidden="1"/>
    </xf>
    <xf numFmtId="0" fontId="0" fillId="0" borderId="0" xfId="2" applyFont="1" applyBorder="1" applyAlignment="1" applyProtection="1">
      <alignment horizontal="left"/>
      <protection hidden="1"/>
    </xf>
    <xf numFmtId="0" fontId="0" fillId="0" borderId="0" xfId="2" applyFont="1" applyBorder="1"/>
    <xf numFmtId="0" fontId="0" fillId="0" borderId="0" xfId="2" applyFont="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19" fillId="0" borderId="0" xfId="2" applyFont="1" applyAlignment="1" applyProtection="1">
      <protection hidden="1"/>
    </xf>
    <xf numFmtId="0" fontId="0" fillId="0" borderId="3" xfId="2" applyFont="1" applyBorder="1" applyAlignment="1" applyProtection="1">
      <alignment horizontal="left"/>
      <protection locked="0"/>
    </xf>
    <xf numFmtId="0" fontId="0" fillId="0" borderId="3" xfId="2" applyFont="1" applyFill="1" applyBorder="1" applyAlignment="1" applyProtection="1">
      <alignment horizontal="left"/>
      <protection locked="0"/>
    </xf>
    <xf numFmtId="2" fontId="11" fillId="0" borderId="6"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5" xfId="2" applyFont="1" applyBorder="1" applyAlignment="1" applyProtection="1">
      <protection locked="0"/>
    </xf>
    <xf numFmtId="0" fontId="11" fillId="0" borderId="5" xfId="2" applyBorder="1" applyAlignment="1" applyProtection="1">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Border="1" applyAlignment="1" applyProtection="1">
      <alignment horizontal="center"/>
      <protection locked="0"/>
    </xf>
    <xf numFmtId="0" fontId="2" fillId="0" borderId="5" xfId="2" applyFont="1" applyBorder="1" applyAlignment="1" applyProtection="1">
      <protection locked="0"/>
    </xf>
    <xf numFmtId="0" fontId="26" fillId="0" borderId="0" xfId="2" applyFont="1" applyBorder="1" applyAlignment="1" applyProtection="1">
      <protection locked="0"/>
    </xf>
    <xf numFmtId="0" fontId="2" fillId="0" borderId="3" xfId="2" applyFont="1" applyBorder="1" applyAlignment="1" applyProtection="1">
      <protection locked="0"/>
    </xf>
    <xf numFmtId="0" fontId="11" fillId="0" borderId="3" xfId="2" applyBorder="1" applyAlignment="1" applyProtection="1">
      <protection locked="0"/>
    </xf>
    <xf numFmtId="0" fontId="13" fillId="0" borderId="0" xfId="2" applyFont="1" applyBorder="1" applyAlignment="1" applyProtection="1">
      <alignment horizontal="center"/>
      <protection hidden="1"/>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1" fontId="2"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11" fillId="0" borderId="6" xfId="2" applyBorder="1" applyAlignment="1" applyProtection="1">
      <alignment horizontal="center"/>
      <protection hidden="1"/>
    </xf>
    <xf numFmtId="0" fontId="13" fillId="0" borderId="7" xfId="2" applyFont="1" applyBorder="1" applyAlignment="1" applyProtection="1">
      <alignment horizontal="center"/>
      <protection hidden="1"/>
    </xf>
    <xf numFmtId="2" fontId="11" fillId="0" borderId="9" xfId="2" applyNumberFormat="1" applyBorder="1" applyAlignment="1" applyProtection="1">
      <alignment horizontal="center"/>
      <protection hidden="1"/>
    </xf>
    <xf numFmtId="0" fontId="2" fillId="0" borderId="3" xfId="2" applyFont="1" applyFill="1" applyBorder="1" applyAlignment="1" applyProtection="1">
      <alignment horizontal="left"/>
      <protection locked="0"/>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89">
    <dxf>
      <font>
        <b val="0"/>
        <i val="0"/>
        <condense val="0"/>
        <extend val="0"/>
      </font>
      <fill>
        <patternFill>
          <bgColor indexed="22"/>
        </patternFill>
      </fill>
    </dxf>
    <dxf>
      <font>
        <b/>
        <i val="0"/>
        <condense val="0"/>
        <extend val="0"/>
        <color indexed="12"/>
      </font>
    </dxf>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110290</xdr:colOff>
      <xdr:row>29</xdr:row>
      <xdr:rowOff>26251</xdr:rowOff>
    </xdr:from>
    <xdr:to>
      <xdr:col>25</xdr:col>
      <xdr:colOff>13369</xdr:colOff>
      <xdr:row>41</xdr:row>
      <xdr:rowOff>140369</xdr:rowOff>
    </xdr:to>
    <xdr:sp macro="" textlink="" fLocksText="0">
      <xdr:nvSpPr>
        <xdr:cNvPr id="2" name="TextBox 1"/>
        <xdr:cNvSpPr txBox="1"/>
      </xdr:nvSpPr>
      <xdr:spPr>
        <a:xfrm>
          <a:off x="3032870" y="4768880"/>
          <a:ext cx="2554401" cy="21791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43513</xdr:colOff>
      <xdr:row>19</xdr:row>
      <xdr:rowOff>17501</xdr:rowOff>
    </xdr:from>
    <xdr:to>
      <xdr:col>35</xdr:col>
      <xdr:colOff>17501</xdr:colOff>
      <xdr:row>23</xdr:row>
      <xdr:rowOff>122503</xdr:rowOff>
    </xdr:to>
    <xdr:sp macro="" textlink="">
      <xdr:nvSpPr>
        <xdr:cNvPr id="4" name="TextBox 3"/>
        <xdr:cNvSpPr txBox="1"/>
      </xdr:nvSpPr>
      <xdr:spPr>
        <a:xfrm>
          <a:off x="5617415" y="2966332"/>
          <a:ext cx="3150325" cy="77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t>12 Hours from: </a:t>
          </a:r>
          <a:r>
            <a:rPr lang="en-US" sz="1100" b="1" i="0"/>
            <a:t>AST</a:t>
          </a:r>
          <a:r>
            <a:rPr lang="en-US" sz="1100" i="0"/>
            <a:t> 4123; </a:t>
          </a:r>
          <a:r>
            <a:rPr lang="en-US" sz="1100" b="1" i="0"/>
            <a:t>ANSI</a:t>
          </a:r>
          <a:r>
            <a:rPr lang="en-US" sz="1100" i="0"/>
            <a:t> 3232, 3310, 3333; </a:t>
          </a:r>
          <a:r>
            <a:rPr lang="en-US" sz="1100" b="1"/>
            <a:t>FDSC </a:t>
          </a:r>
          <a:r>
            <a:rPr lang="en-US" sz="1100"/>
            <a:t>3603, 4113, 4143, 4153, 4233, 4253, 4333, 4910 (1-3hrs); </a:t>
          </a:r>
          <a:r>
            <a:rPr lang="en-US" sz="1100" b="1" baseline="0"/>
            <a:t>MICR</a:t>
          </a:r>
          <a:r>
            <a:rPr lang="en-US" sz="1100" baseline="0"/>
            <a:t> 3033, 3223; </a:t>
          </a:r>
          <a:r>
            <a:rPr lang="en-US" sz="1100" b="1" baseline="0"/>
            <a:t>NSCI</a:t>
          </a:r>
          <a:r>
            <a:rPr lang="en-US" sz="1100" baseline="0"/>
            <a:t> 3543(IS), 3223</a:t>
          </a:r>
          <a:endParaRPr lang="en-US" sz="1100"/>
        </a:p>
      </xdr:txBody>
    </xdr:sp>
    <xdr:clientData/>
  </xdr:twoCellAnchor>
  <xdr:twoCellAnchor>
    <xdr:from>
      <xdr:col>26</xdr:col>
      <xdr:colOff>25337</xdr:colOff>
      <xdr:row>32</xdr:row>
      <xdr:rowOff>35001</xdr:rowOff>
    </xdr:from>
    <xdr:to>
      <xdr:col>34</xdr:col>
      <xdr:colOff>880710</xdr:colOff>
      <xdr:row>36</xdr:row>
      <xdr:rowOff>156774</xdr:rowOff>
    </xdr:to>
    <xdr:sp macro="" textlink="">
      <xdr:nvSpPr>
        <xdr:cNvPr id="5" name="TextBox 4"/>
        <xdr:cNvSpPr txBox="1"/>
      </xdr:nvSpPr>
      <xdr:spPr>
        <a:xfrm>
          <a:off x="5686742" y="5320145"/>
          <a:ext cx="3051683" cy="78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t>ANSI 3903 or any course designated (I);</a:t>
          </a:r>
          <a:endParaRPr lang="en-US" sz="1100"/>
        </a:p>
        <a:p>
          <a:r>
            <a:rPr lang="en-US" sz="1100"/>
            <a:t>ACCT, AGEC, ANSI, AGCM, FDSC, HORT, HTM, PLNT, MICR, MGMT, MKTG,</a:t>
          </a:r>
          <a:r>
            <a:rPr lang="en-US" sz="1100" baseline="0"/>
            <a:t> MATH, NSCI, STAT, Foreign Language.</a:t>
          </a:r>
          <a:endParaRPr lang="en-US" sz="1100"/>
        </a:p>
      </xdr:txBody>
    </xdr:sp>
    <xdr:clientData/>
  </xdr:twoCellAnchor>
  <xdr:twoCellAnchor>
    <xdr:from>
      <xdr:col>15</xdr:col>
      <xdr:colOff>103605</xdr:colOff>
      <xdr:row>42</xdr:row>
      <xdr:rowOff>30079</xdr:rowOff>
    </xdr:from>
    <xdr:to>
      <xdr:col>25</xdr:col>
      <xdr:colOff>40106</xdr:colOff>
      <xdr:row>44</xdr:row>
      <xdr:rowOff>10027</xdr:rowOff>
    </xdr:to>
    <xdr:sp macro="" textlink="">
      <xdr:nvSpPr>
        <xdr:cNvPr id="7" name="TextBox 6"/>
        <xdr:cNvSpPr txBox="1"/>
      </xdr:nvSpPr>
      <xdr:spPr>
        <a:xfrm>
          <a:off x="3091447" y="7128711"/>
          <a:ext cx="2613527" cy="31081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A 2.00</a:t>
          </a:r>
          <a:r>
            <a:rPr lang="en-US" sz="1000" b="1" baseline="0"/>
            <a:t> GPA or higher in upper division hours.</a:t>
          </a:r>
          <a:endParaRPr lang="en-US"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456229</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41935</xdr:rowOff>
    </xdr:from>
    <xdr:to>
      <xdr:col>2</xdr:col>
      <xdr:colOff>456229</xdr:colOff>
      <xdr:row>124</xdr:row>
      <xdr:rowOff>148744</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76386"/>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64"/>
  <sheetViews>
    <sheetView showGridLines="0" zoomScale="95" zoomScaleNormal="95" workbookViewId="0">
      <selection activeCell="I24" sqref="I24:L24"/>
    </sheetView>
  </sheetViews>
  <sheetFormatPr defaultColWidth="9.109375" defaultRowHeight="13.2" x14ac:dyDescent="0.25"/>
  <cols>
    <col min="1" max="1" width="7" style="38" customWidth="1"/>
    <col min="2" max="2" width="6.6640625" style="38" customWidth="1"/>
    <col min="3" max="4" width="3.6640625" style="38" customWidth="1"/>
    <col min="5" max="5" width="3.33203125" style="45" hidden="1" customWidth="1"/>
    <col min="6" max="6" width="5.6640625" style="45" hidden="1" customWidth="1"/>
    <col min="7" max="7" width="6.33203125" style="45" hidden="1" customWidth="1"/>
    <col min="8" max="8" width="1.88671875" style="45" customWidth="1"/>
    <col min="9" max="9" width="6.6640625" style="38" customWidth="1"/>
    <col min="10" max="10" width="6.33203125" style="38" customWidth="1"/>
    <col min="11" max="11" width="3.6640625" style="38" customWidth="1"/>
    <col min="12" max="12" width="4.6640625" style="38" customWidth="1"/>
    <col min="13" max="13" width="3.33203125" style="38" hidden="1" customWidth="1"/>
    <col min="14" max="14" width="2.332031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33203125" style="38" hidden="1" customWidth="1"/>
    <col min="21" max="21" width="5" style="38" hidden="1" customWidth="1"/>
    <col min="22" max="22" width="4.33203125" style="38" hidden="1" customWidth="1"/>
    <col min="23" max="23" width="2" style="38" customWidth="1"/>
    <col min="24" max="24" width="6.6640625" style="38" customWidth="1"/>
    <col min="25" max="25" width="10.88671875" style="38" customWidth="1"/>
    <col min="26" max="26" width="1.33203125" style="38" customWidth="1"/>
    <col min="27" max="27" width="7" style="38" customWidth="1"/>
    <col min="28" max="28" width="8" style="38" customWidth="1"/>
    <col min="29" max="29" width="7.33203125" style="38" customWidth="1"/>
    <col min="30" max="30" width="4.33203125" style="38" hidden="1" customWidth="1"/>
    <col min="31" max="31" width="5.109375" style="38" hidden="1" customWidth="1"/>
    <col min="32" max="32" width="5.33203125" style="38" hidden="1" customWidth="1"/>
    <col min="33" max="33" width="2" style="64" customWidth="1"/>
    <col min="34" max="34" width="8.6640625" style="38" customWidth="1"/>
    <col min="35" max="35" width="13.33203125" style="38" customWidth="1"/>
    <col min="36" max="36" width="9.109375" style="38"/>
    <col min="37" max="37" width="9.109375" style="64"/>
    <col min="38" max="16384" width="9.109375" style="38"/>
  </cols>
  <sheetData>
    <row r="1" spans="1:37" s="31" customFormat="1" ht="23.25" customHeight="1" x14ac:dyDescent="0.4">
      <c r="A1" s="29" t="s">
        <v>18</v>
      </c>
      <c r="B1" s="188" t="s">
        <v>78</v>
      </c>
      <c r="C1" s="188"/>
      <c r="D1" s="188"/>
      <c r="E1" s="188"/>
      <c r="F1" s="188"/>
      <c r="G1" s="188"/>
      <c r="H1" s="188"/>
      <c r="I1" s="188"/>
      <c r="J1" s="188"/>
      <c r="K1" s="188"/>
      <c r="L1" s="188"/>
      <c r="M1" s="188"/>
      <c r="N1" s="188"/>
      <c r="O1" s="188"/>
      <c r="P1" s="188"/>
      <c r="Q1" s="188"/>
      <c r="R1" s="29" t="s">
        <v>6</v>
      </c>
      <c r="S1" s="189" t="s">
        <v>59</v>
      </c>
      <c r="T1" s="189"/>
      <c r="U1" s="189"/>
      <c r="V1" s="189"/>
      <c r="W1" s="189"/>
      <c r="X1" s="189"/>
      <c r="Y1" s="189"/>
      <c r="Z1" s="187" t="s">
        <v>54</v>
      </c>
      <c r="AA1" s="187"/>
      <c r="AB1" s="187"/>
      <c r="AC1" s="29" t="s">
        <v>19</v>
      </c>
      <c r="AD1" s="29"/>
      <c r="AE1" s="29"/>
      <c r="AF1" s="29"/>
      <c r="AG1" s="184" t="s">
        <v>79</v>
      </c>
      <c r="AH1" s="184"/>
      <c r="AI1" s="184"/>
      <c r="AK1" s="144"/>
    </row>
    <row r="2" spans="1:37"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7" ht="17.399999999999999" x14ac:dyDescent="0.3">
      <c r="A3" s="39" t="s">
        <v>68</v>
      </c>
      <c r="B3" s="40"/>
      <c r="C3" s="40"/>
      <c r="D3" s="41"/>
      <c r="E3" s="41"/>
      <c r="F3" s="41"/>
      <c r="G3" s="42"/>
      <c r="H3" s="43"/>
      <c r="I3" s="105"/>
      <c r="J3" s="105"/>
      <c r="K3" s="105"/>
      <c r="L3" s="105"/>
      <c r="M3" s="105"/>
      <c r="N3" s="105"/>
      <c r="O3" s="105"/>
      <c r="P3" s="105"/>
      <c r="Q3" s="104" t="s">
        <v>73</v>
      </c>
      <c r="R3" s="105"/>
      <c r="S3" s="32"/>
      <c r="T3" s="35"/>
      <c r="U3" s="35"/>
      <c r="V3" s="35"/>
      <c r="W3" s="106"/>
      <c r="X3" s="106"/>
      <c r="Y3" s="106"/>
      <c r="Z3" s="30"/>
      <c r="AA3" s="104" t="s">
        <v>75</v>
      </c>
      <c r="AB3" s="44"/>
      <c r="AC3" s="44"/>
      <c r="AD3" s="44"/>
      <c r="AE3" s="44"/>
      <c r="AF3" s="44"/>
      <c r="AG3" s="44"/>
      <c r="AH3" s="44"/>
      <c r="AI3" s="110" t="s">
        <v>82</v>
      </c>
    </row>
    <row r="4" spans="1:37"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7"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row>
    <row r="6" spans="1:37"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7" x14ac:dyDescent="0.25">
      <c r="A7" s="50" t="s">
        <v>26</v>
      </c>
      <c r="B7" s="120">
        <v>1113</v>
      </c>
      <c r="C7" s="169"/>
      <c r="D7" s="170"/>
      <c r="E7" s="52">
        <f t="shared" ref="E7:E24" si="0">IF(H7&lt;&gt;"",H7,3)*IF(C7="A",4,IF(C7="B",3,IF(C7="C",2,IF(C7="D",1,IF(AND(C7&gt;=0,C7&lt;=4,ISNUMBER(C7)),C7,0)))))</f>
        <v>0</v>
      </c>
      <c r="F7" s="52" t="str">
        <f t="shared" ref="F7:F24" si="1">IF(OR(C7="A",C7="B",C7="C",C7="D",C7="F",AND(C7&gt;=0,C7&lt;=4,ISNUMBER(C7))),IF(H7&lt;&gt;"",H7,3),"")</f>
        <v/>
      </c>
      <c r="G7" s="52" t="str">
        <f t="shared" ref="G7:G24" si="2">IF(OR(C7="A",C7="B",C7="C",C7="D",C7="P",AND(C7&gt;=0,C7&lt;=4,ISNUMBER(C7))),IF(H7&lt;&gt;"",H7,3),"")</f>
        <v/>
      </c>
      <c r="H7" s="53"/>
      <c r="I7" s="171"/>
      <c r="J7" s="171"/>
      <c r="K7" s="171"/>
      <c r="L7" s="171"/>
      <c r="M7" s="54"/>
      <c r="N7" s="54"/>
      <c r="O7" s="54"/>
      <c r="P7" s="45"/>
      <c r="Q7" s="50" t="s">
        <v>27</v>
      </c>
      <c r="R7" s="51">
        <v>1011</v>
      </c>
      <c r="S7" s="80"/>
      <c r="T7" s="52">
        <f>IF(W7&lt;&gt;"",W7,3)*IF(S7="A",4,IF(S7="B",3,IF(S7="C",2,IF(S7="D",1,IF(AND(S7&gt;=0,S7&lt;=4,ISNUMBER(S7)),S7,0)))))</f>
        <v>0</v>
      </c>
      <c r="U7" s="52" t="str">
        <f>IF(OR(S7="A",S7="B",S7="C",S7="D",S7="F",AND(S7&gt;=0,S7&lt;=4,ISNUMBER(S7))),IF(W7&lt;&gt;"",W7,3),"")</f>
        <v/>
      </c>
      <c r="V7" s="52" t="str">
        <f>IF(OR(S7="A",S7="B",S7="C",S7="D",S7="P",AND(S7&gt;=0,S7&lt;=4,ISNUMBER(S7))),IF(W7&lt;&gt;"",W7,3),"")</f>
        <v/>
      </c>
      <c r="W7" s="53">
        <v>1</v>
      </c>
      <c r="X7" s="185"/>
      <c r="Y7" s="186"/>
      <c r="Z7" s="45"/>
      <c r="AA7" s="77" t="s">
        <v>77</v>
      </c>
      <c r="AB7" s="55"/>
      <c r="AC7" s="55"/>
      <c r="AD7" s="41"/>
      <c r="AE7" s="41"/>
      <c r="AF7" s="41"/>
      <c r="AG7" s="42"/>
      <c r="AH7" s="43"/>
      <c r="AI7" s="43"/>
    </row>
    <row r="8" spans="1:37" x14ac:dyDescent="0.25">
      <c r="A8" s="84" t="s">
        <v>26</v>
      </c>
      <c r="B8" s="120">
        <v>1213</v>
      </c>
      <c r="C8" s="180"/>
      <c r="D8" s="182"/>
      <c r="E8" s="52">
        <f t="shared" ref="E8" si="3">IF(H8&lt;&gt;"",H8,3)*IF(C8="A",4,IF(C8="B",3,IF(C8="C",2,IF(C8="D",1,IF(AND(C8&gt;=0,C8&lt;=4,ISNUMBER(C8)),C8,0)))))</f>
        <v>0</v>
      </c>
      <c r="F8" s="52" t="str">
        <f t="shared" ref="F8" si="4">IF(OR(C8="A",C8="B",C8="C",C8="D",C8="F",AND(C8&gt;=0,C8&lt;=4,ISNUMBER(C8))),IF(H8&lt;&gt;"",H8,3),"")</f>
        <v/>
      </c>
      <c r="G8" s="52" t="str">
        <f t="shared" ref="G8" si="5">IF(OR(C8="A",C8="B",C8="C",C8="D",C8="P",AND(C8&gt;=0,C8&lt;=4,ISNUMBER(C8))),IF(H8&lt;&gt;"",H8,3),"")</f>
        <v/>
      </c>
      <c r="H8" s="53"/>
      <c r="I8" s="125"/>
      <c r="J8" s="125"/>
      <c r="K8" s="125"/>
      <c r="L8" s="125"/>
      <c r="M8" s="54"/>
      <c r="N8" s="54"/>
      <c r="O8" s="54"/>
      <c r="P8" s="45"/>
      <c r="Q8" s="84" t="s">
        <v>32</v>
      </c>
      <c r="R8" s="56">
        <v>2111</v>
      </c>
      <c r="S8" s="146"/>
      <c r="T8" s="52">
        <f t="shared" ref="T8" si="6">IF(W8&lt;&gt;"",W8,3)*IF(S8="A",4,IF(S8="B",3,IF(S8="C",2,IF(S8="D",1,IF(AND(S8&gt;=0,S8&lt;=4,ISNUMBER(S8)),S8,0)))))</f>
        <v>0</v>
      </c>
      <c r="U8" s="52" t="str">
        <f t="shared" ref="U8" si="7">IF(OR(S8="A",S8="B",S8="C",S8="D",S8="F",AND(S8&gt;=0,S8&lt;=4,ISNUMBER(S8))),IF(W8&lt;&gt;"",W8,3),"")</f>
        <v/>
      </c>
      <c r="V8" s="52" t="str">
        <f t="shared" ref="V8" si="8">IF(OR(S8="A",S8="B",S8="C",S8="D",S8="P",AND(S8&gt;=0,S8&lt;=4,ISNUMBER(S8))),IF(W8&lt;&gt;"",W8,3),"")</f>
        <v/>
      </c>
      <c r="W8" s="53">
        <v>1</v>
      </c>
      <c r="X8" s="183"/>
      <c r="Y8" s="179"/>
      <c r="Z8" s="45"/>
      <c r="AA8" s="78"/>
      <c r="AB8" s="78"/>
      <c r="AC8" s="123"/>
      <c r="AD8" s="52"/>
      <c r="AE8" s="52"/>
      <c r="AF8" s="52"/>
      <c r="AG8" s="57"/>
      <c r="AH8" s="165"/>
      <c r="AI8" s="165"/>
    </row>
    <row r="9" spans="1:37" x14ac:dyDescent="0.25">
      <c r="A9" s="50" t="s">
        <v>28</v>
      </c>
      <c r="B9" s="56">
        <v>1103</v>
      </c>
      <c r="C9" s="169"/>
      <c r="D9" s="170"/>
      <c r="E9" s="52">
        <f t="shared" si="0"/>
        <v>0</v>
      </c>
      <c r="F9" s="52" t="str">
        <f t="shared" si="1"/>
        <v/>
      </c>
      <c r="G9" s="52" t="str">
        <f t="shared" si="2"/>
        <v/>
      </c>
      <c r="H9" s="53"/>
      <c r="I9" s="171"/>
      <c r="J9" s="171"/>
      <c r="K9" s="171"/>
      <c r="L9" s="171"/>
      <c r="M9" s="54"/>
      <c r="N9" s="54"/>
      <c r="O9" s="54"/>
      <c r="P9" s="45"/>
      <c r="Q9" s="84" t="s">
        <v>34</v>
      </c>
      <c r="R9" s="56">
        <v>1133</v>
      </c>
      <c r="S9" s="80"/>
      <c r="T9" s="52">
        <f t="shared" ref="T9:T15" si="9">IF(W9&lt;&gt;"",W9,3)*IF(S9="A",4,IF(S9="B",3,IF(S9="C",2,IF(S9="D",1,IF(AND(S9&gt;=0,S9&lt;=4,ISNUMBER(S9)),S9,0)))))</f>
        <v>0</v>
      </c>
      <c r="U9" s="52" t="str">
        <f t="shared" ref="U9:U15" si="10">IF(OR(S9="A",S9="B",S9="C",S9="D",S9="F",AND(S9&gt;=0,S9&lt;=4,ISNUMBER(S9))),IF(W9&lt;&gt;"",W9,3),"")</f>
        <v/>
      </c>
      <c r="V9" s="52" t="str">
        <f t="shared" ref="V9:V15" si="11">IF(OR(S9="A",S9="B",S9="C",S9="D",S9="P",AND(S9&gt;=0,S9&lt;=4,ISNUMBER(S9))),IF(W9&lt;&gt;"",W9,3),"")</f>
        <v/>
      </c>
      <c r="W9" s="53"/>
      <c r="X9" s="183"/>
      <c r="Y9" s="179"/>
      <c r="Z9" s="45"/>
      <c r="AA9" s="128" t="s">
        <v>32</v>
      </c>
      <c r="AB9" s="127">
        <v>4863</v>
      </c>
      <c r="AC9" s="146"/>
      <c r="AD9" s="52">
        <f t="shared" ref="AD9" si="12">IF(AG9&lt;&gt;"",AG9,3)*IF(AC9="A",4,IF(AC9="B",3,IF(AC9="C",2,IF(AC9="D",1,IF(AND(AC9&gt;=0,AC9&lt;=4,ISNUMBER(AC9)),AC9,0)))))</f>
        <v>0</v>
      </c>
      <c r="AE9" s="52" t="str">
        <f t="shared" ref="AE9" si="13">IF(OR(AC9="A",AC9="B",AC9="C",AC9="D",AC9="F",AND(AC9&gt;=0,AC9&lt;=4,ISNUMBER(AC9))),IF(AG9&lt;&gt;"",AG9,3),"")</f>
        <v/>
      </c>
      <c r="AF9" s="52" t="str">
        <f t="shared" ref="AF9" si="14">IF(OR(AC9="A",AC9="B",AC9="C",AC9="D",AC9="P",AND(AC9&gt;=0,AC9&lt;=4,ISNUMBER(AC9))),IF(AG9&lt;&gt;"",AG9,3),"")</f>
        <v/>
      </c>
      <c r="AG9" s="53"/>
      <c r="AH9" s="166"/>
      <c r="AI9" s="166"/>
    </row>
    <row r="10" spans="1:37" x14ac:dyDescent="0.25">
      <c r="A10" s="50" t="s">
        <v>29</v>
      </c>
      <c r="B10" s="56">
        <v>1113</v>
      </c>
      <c r="C10" s="169"/>
      <c r="D10" s="170"/>
      <c r="E10" s="52">
        <f t="shared" si="0"/>
        <v>0</v>
      </c>
      <c r="F10" s="52" t="str">
        <f t="shared" si="1"/>
        <v/>
      </c>
      <c r="G10" s="52" t="str">
        <f t="shared" si="2"/>
        <v/>
      </c>
      <c r="H10" s="53"/>
      <c r="I10" s="171"/>
      <c r="J10" s="171"/>
      <c r="K10" s="171"/>
      <c r="L10" s="171"/>
      <c r="M10" s="54"/>
      <c r="N10" s="54"/>
      <c r="O10" s="54"/>
      <c r="P10" s="45"/>
      <c r="Q10" s="84" t="s">
        <v>32</v>
      </c>
      <c r="R10" s="121">
        <v>2253</v>
      </c>
      <c r="S10" s="82"/>
      <c r="T10" s="52">
        <f t="shared" si="9"/>
        <v>0</v>
      </c>
      <c r="U10" s="52" t="str">
        <f t="shared" si="10"/>
        <v/>
      </c>
      <c r="V10" s="52" t="str">
        <f t="shared" si="11"/>
        <v/>
      </c>
      <c r="W10" s="53"/>
      <c r="X10" s="178"/>
      <c r="Y10" s="179"/>
      <c r="Z10" s="45"/>
      <c r="AA10" s="128" t="s">
        <v>34</v>
      </c>
      <c r="AB10" s="130">
        <v>3113</v>
      </c>
      <c r="AC10" s="156"/>
      <c r="AD10" s="52">
        <f t="shared" ref="AD10:AD15" si="15">IF(AG10&lt;&gt;"",AG10,3)*IF(AC10="A",4,IF(AC10="B",3,IF(AC10="C",2,IF(AC10="D",1,IF(AND(AC10&gt;=0,AC10&lt;=4,ISNUMBER(AC10)),AC10,0)))))</f>
        <v>0</v>
      </c>
      <c r="AE10" s="52" t="str">
        <f t="shared" ref="AE10:AE15" si="16">IF(OR(AC10="A",AC10="B",AC10="C",AC10="D",AC10="F",AND(AC10&gt;=0,AC10&lt;=4,ISNUMBER(AC10))),IF(AG10&lt;&gt;"",AG10,3),"")</f>
        <v/>
      </c>
      <c r="AF10" s="52" t="str">
        <f t="shared" ref="AF10:AF15" si="17">IF(OR(AC10="A",AC10="B",AC10="C",AC10="D",AC10="P",AND(AC10&gt;=0,AC10&lt;=4,ISNUMBER(AC10))),IF(AG10&lt;&gt;"",AG10,3),"")</f>
        <v/>
      </c>
      <c r="AG10" s="53"/>
      <c r="AH10" s="153"/>
      <c r="AI10" s="153"/>
    </row>
    <row r="11" spans="1:37" x14ac:dyDescent="0.25">
      <c r="A11" s="50" t="s">
        <v>31</v>
      </c>
      <c r="B11" s="89">
        <v>1513</v>
      </c>
      <c r="C11" s="180"/>
      <c r="D11" s="181"/>
      <c r="E11" s="52">
        <f t="shared" si="0"/>
        <v>0</v>
      </c>
      <c r="F11" s="52" t="str">
        <f t="shared" si="1"/>
        <v/>
      </c>
      <c r="G11" s="52" t="str">
        <f t="shared" si="2"/>
        <v/>
      </c>
      <c r="H11" s="53"/>
      <c r="I11" s="174"/>
      <c r="J11" s="171"/>
      <c r="K11" s="171"/>
      <c r="L11" s="171"/>
      <c r="M11" s="54"/>
      <c r="N11" s="54"/>
      <c r="O11" s="54"/>
      <c r="P11" s="45"/>
      <c r="Q11" s="84" t="s">
        <v>36</v>
      </c>
      <c r="R11" s="56">
        <v>1215</v>
      </c>
      <c r="S11" s="82"/>
      <c r="T11" s="52">
        <f t="shared" si="9"/>
        <v>0</v>
      </c>
      <c r="U11" s="52" t="str">
        <f t="shared" si="10"/>
        <v/>
      </c>
      <c r="V11" s="52" t="str">
        <f t="shared" si="11"/>
        <v/>
      </c>
      <c r="W11" s="53">
        <v>5</v>
      </c>
      <c r="X11" s="178"/>
      <c r="Y11" s="179"/>
      <c r="Z11" s="45"/>
      <c r="AA11" s="128" t="s">
        <v>34</v>
      </c>
      <c r="AB11" s="130">
        <v>3123</v>
      </c>
      <c r="AC11" s="156"/>
      <c r="AD11" s="52">
        <f t="shared" si="15"/>
        <v>0</v>
      </c>
      <c r="AE11" s="52" t="str">
        <f t="shared" si="16"/>
        <v/>
      </c>
      <c r="AF11" s="52" t="str">
        <f t="shared" si="17"/>
        <v/>
      </c>
      <c r="AG11" s="53"/>
      <c r="AH11" s="153"/>
      <c r="AI11" s="153"/>
    </row>
    <row r="12" spans="1:37" x14ac:dyDescent="0.25">
      <c r="A12" s="88" t="s">
        <v>31</v>
      </c>
      <c r="B12" s="89">
        <v>1613</v>
      </c>
      <c r="C12" s="180"/>
      <c r="D12" s="181"/>
      <c r="E12" s="52">
        <f t="shared" si="0"/>
        <v>0</v>
      </c>
      <c r="F12" s="52" t="str">
        <f t="shared" si="1"/>
        <v/>
      </c>
      <c r="G12" s="52" t="str">
        <f t="shared" si="2"/>
        <v/>
      </c>
      <c r="H12" s="53"/>
      <c r="I12" s="174"/>
      <c r="J12" s="171"/>
      <c r="K12" s="171"/>
      <c r="L12" s="171"/>
      <c r="P12" s="45"/>
      <c r="Q12" s="84" t="s">
        <v>36</v>
      </c>
      <c r="R12" s="56">
        <v>1225</v>
      </c>
      <c r="S12" s="82"/>
      <c r="T12" s="52">
        <f t="shared" si="9"/>
        <v>0</v>
      </c>
      <c r="U12" s="52" t="str">
        <f t="shared" si="10"/>
        <v/>
      </c>
      <c r="V12" s="52" t="str">
        <f t="shared" si="11"/>
        <v/>
      </c>
      <c r="W12" s="53">
        <v>5</v>
      </c>
      <c r="X12" s="178"/>
      <c r="Y12" s="179"/>
      <c r="Z12" s="45"/>
      <c r="AA12" s="128" t="s">
        <v>34</v>
      </c>
      <c r="AB12" s="129">
        <v>3154</v>
      </c>
      <c r="AC12" s="156"/>
      <c r="AD12" s="52">
        <f t="shared" si="15"/>
        <v>0</v>
      </c>
      <c r="AE12" s="52" t="str">
        <f t="shared" si="16"/>
        <v/>
      </c>
      <c r="AF12" s="52" t="str">
        <f t="shared" si="17"/>
        <v/>
      </c>
      <c r="AG12" s="53">
        <v>4</v>
      </c>
      <c r="AH12" s="153"/>
      <c r="AI12" s="153"/>
    </row>
    <row r="13" spans="1:37" x14ac:dyDescent="0.25">
      <c r="A13" s="151" t="s">
        <v>33</v>
      </c>
      <c r="B13" s="150"/>
      <c r="C13" s="169"/>
      <c r="D13" s="170"/>
      <c r="E13" s="52">
        <f t="shared" si="0"/>
        <v>0</v>
      </c>
      <c r="F13" s="52" t="str">
        <f t="shared" si="1"/>
        <v/>
      </c>
      <c r="G13" s="52" t="str">
        <f t="shared" si="2"/>
        <v/>
      </c>
      <c r="H13" s="53"/>
      <c r="I13" s="174"/>
      <c r="J13" s="171"/>
      <c r="K13" s="171"/>
      <c r="L13" s="171"/>
      <c r="M13" s="54"/>
      <c r="N13" s="54"/>
      <c r="O13" s="54"/>
      <c r="P13" s="45"/>
      <c r="Q13" s="84" t="s">
        <v>55</v>
      </c>
      <c r="R13" s="56">
        <v>2123</v>
      </c>
      <c r="S13" s="148"/>
      <c r="T13" s="52">
        <f t="shared" si="9"/>
        <v>0</v>
      </c>
      <c r="U13" s="52" t="str">
        <f t="shared" si="10"/>
        <v/>
      </c>
      <c r="V13" s="52" t="str">
        <f t="shared" si="11"/>
        <v/>
      </c>
      <c r="W13" s="53"/>
      <c r="X13" s="178"/>
      <c r="Y13" s="179"/>
      <c r="Z13" s="45"/>
      <c r="AA13" s="128" t="s">
        <v>34</v>
      </c>
      <c r="AB13" s="129">
        <v>3373</v>
      </c>
      <c r="AC13" s="156"/>
      <c r="AD13" s="52">
        <f t="shared" si="15"/>
        <v>0</v>
      </c>
      <c r="AE13" s="52" t="str">
        <f t="shared" si="16"/>
        <v/>
      </c>
      <c r="AF13" s="52" t="str">
        <f t="shared" si="17"/>
        <v/>
      </c>
      <c r="AG13" s="53"/>
      <c r="AH13" s="153"/>
      <c r="AI13" s="153"/>
    </row>
    <row r="14" spans="1:37" x14ac:dyDescent="0.25">
      <c r="A14" s="151" t="s">
        <v>33</v>
      </c>
      <c r="B14" s="150"/>
      <c r="C14" s="169"/>
      <c r="D14" s="170"/>
      <c r="E14" s="52">
        <f t="shared" si="0"/>
        <v>0</v>
      </c>
      <c r="F14" s="52" t="str">
        <f t="shared" si="1"/>
        <v/>
      </c>
      <c r="G14" s="52" t="str">
        <f t="shared" si="2"/>
        <v/>
      </c>
      <c r="H14" s="53"/>
      <c r="I14" s="174"/>
      <c r="J14" s="171"/>
      <c r="K14" s="171"/>
      <c r="L14" s="171"/>
      <c r="M14" s="54"/>
      <c r="N14" s="54"/>
      <c r="O14" s="54"/>
      <c r="P14" s="45"/>
      <c r="Q14" s="84" t="s">
        <v>55</v>
      </c>
      <c r="R14" s="56">
        <v>2132</v>
      </c>
      <c r="S14" s="148"/>
      <c r="T14" s="52">
        <f t="shared" ref="T14" si="18">IF(W14&lt;&gt;"",W14,3)*IF(S14="A",4,IF(S14="B",3,IF(S14="C",2,IF(S14="D",1,IF(AND(S14&gt;=0,S14&lt;=4,ISNUMBER(S14)),S14,0)))))</f>
        <v>0</v>
      </c>
      <c r="U14" s="52" t="str">
        <f t="shared" ref="U14" si="19">IF(OR(S14="A",S14="B",S14="C",S14="D",S14="F",AND(S14&gt;=0,S14&lt;=4,ISNUMBER(S14))),IF(W14&lt;&gt;"",W14,3),"")</f>
        <v/>
      </c>
      <c r="V14" s="52" t="str">
        <f t="shared" ref="V14" si="20">IF(OR(S14="A",S14="B",S14="C",S14="D",S14="P",AND(S14&gt;=0,S14&lt;=4,ISNUMBER(S14))),IF(W14&lt;&gt;"",W14,3),"")</f>
        <v/>
      </c>
      <c r="W14" s="53">
        <v>2</v>
      </c>
      <c r="X14" s="178"/>
      <c r="Y14" s="179"/>
      <c r="Z14" s="58"/>
      <c r="AA14" s="128" t="s">
        <v>34</v>
      </c>
      <c r="AB14" s="129">
        <v>4763</v>
      </c>
      <c r="AC14" s="156"/>
      <c r="AD14" s="52">
        <f t="shared" si="15"/>
        <v>0</v>
      </c>
      <c r="AE14" s="52" t="str">
        <f t="shared" si="16"/>
        <v/>
      </c>
      <c r="AF14" s="52" t="str">
        <f t="shared" si="17"/>
        <v/>
      </c>
      <c r="AG14" s="53"/>
      <c r="AH14" s="153"/>
      <c r="AI14" s="153"/>
    </row>
    <row r="15" spans="1:37" x14ac:dyDescent="0.25">
      <c r="A15" s="149" t="s">
        <v>64</v>
      </c>
      <c r="B15" s="150"/>
      <c r="C15" s="169"/>
      <c r="D15" s="170"/>
      <c r="E15" s="52">
        <f t="shared" si="0"/>
        <v>0</v>
      </c>
      <c r="F15" s="52" t="str">
        <f t="shared" si="1"/>
        <v/>
      </c>
      <c r="G15" s="52" t="str">
        <f t="shared" si="2"/>
        <v/>
      </c>
      <c r="H15" s="53"/>
      <c r="I15" s="171"/>
      <c r="J15" s="171"/>
      <c r="K15" s="171"/>
      <c r="L15" s="171"/>
      <c r="M15" s="54"/>
      <c r="N15" s="54"/>
      <c r="O15" s="54"/>
      <c r="P15" s="45"/>
      <c r="Q15" s="149" t="s">
        <v>63</v>
      </c>
      <c r="R15" s="150">
        <v>1013</v>
      </c>
      <c r="S15" s="147"/>
      <c r="T15" s="52">
        <f t="shared" si="9"/>
        <v>0</v>
      </c>
      <c r="U15" s="52" t="str">
        <f t="shared" si="10"/>
        <v/>
      </c>
      <c r="V15" s="52" t="str">
        <f t="shared" si="11"/>
        <v/>
      </c>
      <c r="W15" s="53"/>
      <c r="X15" s="178"/>
      <c r="Y15" s="179"/>
      <c r="Z15" s="45"/>
      <c r="AA15" s="128" t="s">
        <v>34</v>
      </c>
      <c r="AB15" s="129">
        <v>4910</v>
      </c>
      <c r="AC15" s="156"/>
      <c r="AD15" s="52">
        <f t="shared" si="15"/>
        <v>0</v>
      </c>
      <c r="AE15" s="52" t="str">
        <f t="shared" si="16"/>
        <v/>
      </c>
      <c r="AF15" s="52" t="str">
        <f t="shared" si="17"/>
        <v/>
      </c>
      <c r="AG15" s="53">
        <v>3</v>
      </c>
      <c r="AH15" s="154"/>
      <c r="AI15" s="154"/>
    </row>
    <row r="16" spans="1:37" x14ac:dyDescent="0.25">
      <c r="A16" s="84" t="s">
        <v>35</v>
      </c>
      <c r="B16" s="56">
        <v>1114</v>
      </c>
      <c r="C16" s="169"/>
      <c r="D16" s="170"/>
      <c r="E16" s="52">
        <f t="shared" si="0"/>
        <v>0</v>
      </c>
      <c r="F16" s="52" t="str">
        <f t="shared" si="1"/>
        <v/>
      </c>
      <c r="G16" s="52" t="str">
        <f t="shared" si="2"/>
        <v/>
      </c>
      <c r="H16" s="57">
        <v>4</v>
      </c>
      <c r="I16" s="174"/>
      <c r="J16" s="171"/>
      <c r="K16" s="171"/>
      <c r="L16" s="171"/>
      <c r="M16" s="54"/>
      <c r="N16" s="54"/>
      <c r="O16" s="54"/>
      <c r="P16" s="58"/>
      <c r="Q16" s="108" t="s">
        <v>66</v>
      </c>
      <c r="R16" s="89">
        <v>3103</v>
      </c>
      <c r="S16" s="82"/>
      <c r="T16" s="52">
        <f t="shared" ref="T16" si="21">IF(W16&lt;&gt;"",W16,3)*IF(S16="A",4,IF(S16="B",3,IF(S16="C",2,IF(S16="D",1,IF(AND(S16&gt;=0,S16&lt;=4,ISNUMBER(S16)),S16,0)))))</f>
        <v>0</v>
      </c>
      <c r="U16" s="52" t="str">
        <f t="shared" ref="U16" si="22">IF(OR(S16="A",S16="B",S16="C",S16="D",S16="F",AND(S16&gt;=0,S16&lt;=4,ISNUMBER(S16))),IF(W16&lt;&gt;"",W16,3),"")</f>
        <v/>
      </c>
      <c r="V16" s="52" t="str">
        <f t="shared" ref="V16" si="23">IF(OR(S16="A",S16="B",S16="C",S16="D",S16="P",AND(S16&gt;=0,S16&lt;=4,ISNUMBER(S16))),IF(W16&lt;&gt;"",W16,3),"")</f>
        <v/>
      </c>
      <c r="W16" s="53"/>
      <c r="X16" s="183"/>
      <c r="Y16" s="179"/>
      <c r="Z16" s="45"/>
      <c r="AA16" s="128" t="s">
        <v>63</v>
      </c>
      <c r="AB16" s="129">
        <v>3213</v>
      </c>
      <c r="AC16" s="156"/>
      <c r="AD16" s="52">
        <f t="shared" ref="AD16" si="24">IF(AG16&lt;&gt;"",AG16,3)*IF(AC16="A",4,IF(AC16="B",3,IF(AC16="C",2,IF(AC16="D",1,IF(AND(AC16&gt;=0,AC16&lt;=4,ISNUMBER(AC16)),AC16,0)))))</f>
        <v>0</v>
      </c>
      <c r="AE16" s="52" t="str">
        <f t="shared" ref="AE16" si="25">IF(OR(AC16="A",AC16="B",AC16="C",AC16="D",AC16="F",AND(AC16&gt;=0,AC16&lt;=4,ISNUMBER(AC16))),IF(AG16&lt;&gt;"",AG16,3),"")</f>
        <v/>
      </c>
      <c r="AF16" s="52" t="str">
        <f t="shared" ref="AF16" si="26">IF(OR(AC16="A",AC16="B",AC16="C",AC16="D",AC16="P",AND(AC16&gt;=0,AC16&lt;=4,ISNUMBER(AC16))),IF(AG16&lt;&gt;"",AG16,3),"")</f>
        <v/>
      </c>
      <c r="AG16" s="53"/>
      <c r="AH16" s="154"/>
      <c r="AI16" s="154"/>
    </row>
    <row r="17" spans="1:36" x14ac:dyDescent="0.25">
      <c r="A17" s="84" t="s">
        <v>30</v>
      </c>
      <c r="B17" s="56">
        <v>1113</v>
      </c>
      <c r="C17" s="169"/>
      <c r="D17" s="170"/>
      <c r="E17" s="52">
        <f t="shared" si="0"/>
        <v>0</v>
      </c>
      <c r="F17" s="52" t="str">
        <f t="shared" si="1"/>
        <v/>
      </c>
      <c r="G17" s="52" t="str">
        <f t="shared" si="2"/>
        <v/>
      </c>
      <c r="H17" s="57"/>
      <c r="I17" s="171"/>
      <c r="J17" s="171"/>
      <c r="K17" s="171"/>
      <c r="L17" s="171"/>
      <c r="M17" s="54"/>
      <c r="N17" s="54"/>
      <c r="O17" s="54"/>
      <c r="P17" s="45"/>
      <c r="Q17" s="108" t="s">
        <v>74</v>
      </c>
      <c r="R17" s="89">
        <v>2713</v>
      </c>
      <c r="S17" s="156"/>
      <c r="T17" s="52">
        <f t="shared" ref="T17" si="27">IF(W17&lt;&gt;"",W17,3)*IF(S17="A",4,IF(S17="B",3,IF(S17="C",2,IF(S17="D",1,IF(AND(S17&gt;=0,S17&lt;=4,ISNUMBER(S17)),S17,0)))))</f>
        <v>0</v>
      </c>
      <c r="U17" s="52" t="str">
        <f t="shared" ref="U17" si="28">IF(OR(S17="A",S17="B",S17="C",S17="D",S17="F",AND(S17&gt;=0,S17&lt;=4,ISNUMBER(S17))),IF(W17&lt;&gt;"",W17,3),"")</f>
        <v/>
      </c>
      <c r="V17" s="52" t="str">
        <f t="shared" ref="V17" si="29">IF(OR(S17="A",S17="B",S17="C",S17="D",S17="P",AND(S17&gt;=0,S17&lt;=4,ISNUMBER(S17))),IF(W17&lt;&gt;"",W17,3),"")</f>
        <v/>
      </c>
      <c r="W17" s="53"/>
      <c r="X17" s="183"/>
      <c r="Y17" s="179"/>
      <c r="Z17" s="45"/>
      <c r="AA17" s="128" t="s">
        <v>62</v>
      </c>
      <c r="AB17" s="158">
        <v>3223</v>
      </c>
      <c r="AC17" s="156"/>
      <c r="AD17" s="52">
        <f t="shared" ref="AD17:AD18" si="30">IF(AG17&lt;&gt;"",AG17,3)*IF(AC17="A",4,IF(AC17="B",3,IF(AC17="C",2,IF(AC17="D",1,IF(AND(AC17&gt;=0,AC17&lt;=4,ISNUMBER(AC17)),AC17,0)))))</f>
        <v>0</v>
      </c>
      <c r="AE17" s="52" t="str">
        <f t="shared" ref="AE17:AE18" si="31">IF(OR(AC17="A",AC17="B",AC17="C",AC17="D",AC17="F",AND(AC17&gt;=0,AC17&lt;=4,ISNUMBER(AC17))),IF(AG17&lt;&gt;"",AG17,3),"")</f>
        <v/>
      </c>
      <c r="AF17" s="52" t="str">
        <f t="shared" ref="AF17:AF18" si="32">IF(OR(AC17="A",AC17="B",AC17="C",AC17="D",AC17="P",AND(AC17&gt;=0,AC17&lt;=4,ISNUMBER(AC17))),IF(AG17&lt;&gt;"",AG17,3),"")</f>
        <v/>
      </c>
      <c r="AG17" s="53"/>
      <c r="AH17" s="154"/>
      <c r="AI17" s="154"/>
    </row>
    <row r="18" spans="1:36" x14ac:dyDescent="0.25">
      <c r="A18" s="149" t="s">
        <v>65</v>
      </c>
      <c r="B18" s="150"/>
      <c r="C18" s="169"/>
      <c r="D18" s="170"/>
      <c r="E18" s="52">
        <f t="shared" ref="E18" si="33">IF(H18&lt;&gt;"",H18,3)*IF(C18="A",4,IF(C18="B",3,IF(C18="C",2,IF(C18="D",1,IF(AND(C18&gt;=0,C18&lt;=4,ISNUMBER(C18)),C18,0)))))</f>
        <v>0</v>
      </c>
      <c r="F18" s="52" t="str">
        <f t="shared" ref="F18" si="34">IF(OR(C18="A",C18="B",C18="C",C18="D",C18="F",AND(C18&gt;=0,C18&lt;=4,ISNUMBER(C18))),IF(H18&lt;&gt;"",H18,3),"")</f>
        <v/>
      </c>
      <c r="G18" s="52" t="str">
        <f t="shared" ref="G18" si="35">IF(OR(C18="A",C18="B",C18="C",C18="D",C18="P",AND(C18&gt;=0,C18&lt;=4,ISNUMBER(C18))),IF(H18&lt;&gt;"",H18,3),"")</f>
        <v/>
      </c>
      <c r="H18" s="57"/>
      <c r="I18" s="174"/>
      <c r="J18" s="171"/>
      <c r="K18" s="171"/>
      <c r="L18" s="171"/>
      <c r="M18" s="54"/>
      <c r="N18" s="54"/>
      <c r="O18" s="54"/>
      <c r="P18" s="45"/>
      <c r="Q18" s="54"/>
      <c r="R18" s="54"/>
      <c r="S18" s="54"/>
      <c r="T18" s="54"/>
      <c r="U18" s="54"/>
      <c r="V18" s="54"/>
      <c r="W18" s="54"/>
      <c r="X18" s="49"/>
      <c r="Y18" s="49"/>
      <c r="Z18" s="45"/>
      <c r="AA18" s="64"/>
      <c r="AB18" s="64"/>
      <c r="AC18" s="160"/>
      <c r="AD18" s="64">
        <f t="shared" si="30"/>
        <v>0</v>
      </c>
      <c r="AE18" s="64" t="str">
        <f t="shared" si="31"/>
        <v/>
      </c>
      <c r="AF18" s="64" t="str">
        <f t="shared" si="32"/>
        <v/>
      </c>
      <c r="AH18" s="64"/>
      <c r="AI18" s="64"/>
    </row>
    <row r="19" spans="1:36" x14ac:dyDescent="0.25">
      <c r="A19" s="149" t="s">
        <v>65</v>
      </c>
      <c r="B19" s="150"/>
      <c r="C19" s="169"/>
      <c r="D19" s="170"/>
      <c r="E19" s="52">
        <f t="shared" si="0"/>
        <v>0</v>
      </c>
      <c r="F19" s="52" t="str">
        <f t="shared" si="1"/>
        <v/>
      </c>
      <c r="G19" s="52" t="str">
        <f t="shared" si="2"/>
        <v/>
      </c>
      <c r="H19" s="57"/>
      <c r="I19" s="174"/>
      <c r="J19" s="171"/>
      <c r="K19" s="171"/>
      <c r="L19" s="171"/>
      <c r="M19" s="54"/>
      <c r="N19" s="54"/>
      <c r="O19" s="54"/>
      <c r="P19" s="45"/>
      <c r="Q19" s="176"/>
      <c r="R19" s="177"/>
      <c r="S19" s="177"/>
      <c r="T19" s="177"/>
      <c r="U19" s="177"/>
      <c r="V19" s="177"/>
      <c r="W19" s="177"/>
      <c r="X19" s="44" t="s">
        <v>39</v>
      </c>
      <c r="Y19" s="49"/>
      <c r="Z19" s="45"/>
      <c r="AA19" s="77" t="s">
        <v>76</v>
      </c>
      <c r="AB19" s="78"/>
      <c r="AC19" s="123"/>
      <c r="AD19" s="52"/>
      <c r="AE19" s="52"/>
      <c r="AF19" s="52"/>
      <c r="AG19" s="53"/>
      <c r="AH19" s="165"/>
      <c r="AI19" s="165"/>
    </row>
    <row r="20" spans="1:36" x14ac:dyDescent="0.25">
      <c r="A20" s="108" t="s">
        <v>38</v>
      </c>
      <c r="B20" s="89"/>
      <c r="C20" s="169"/>
      <c r="D20" s="170"/>
      <c r="E20" s="52">
        <f t="shared" si="0"/>
        <v>0</v>
      </c>
      <c r="F20" s="52" t="str">
        <f t="shared" si="1"/>
        <v/>
      </c>
      <c r="G20" s="52" t="str">
        <f t="shared" si="2"/>
        <v/>
      </c>
      <c r="H20" s="57"/>
      <c r="I20" s="174"/>
      <c r="J20" s="171"/>
      <c r="K20" s="171"/>
      <c r="L20" s="171"/>
      <c r="M20" s="54"/>
      <c r="N20" s="54"/>
      <c r="O20" s="54"/>
      <c r="P20" s="45"/>
      <c r="Q20" s="60" t="s">
        <v>40</v>
      </c>
      <c r="R20" s="54"/>
      <c r="S20" s="49"/>
      <c r="T20" s="49"/>
      <c r="U20" s="49"/>
      <c r="V20" s="61"/>
      <c r="W20" s="49"/>
      <c r="X20" s="49"/>
      <c r="Y20" s="152"/>
      <c r="Z20" s="45"/>
      <c r="AA20" s="159"/>
      <c r="AB20" s="78"/>
      <c r="AC20" s="123"/>
      <c r="AD20" s="52"/>
      <c r="AE20" s="52"/>
      <c r="AF20" s="52"/>
      <c r="AG20" s="53"/>
      <c r="AH20" s="155"/>
      <c r="AI20" s="155"/>
    </row>
    <row r="21" spans="1:36" ht="13.8" thickBot="1" x14ac:dyDescent="0.3">
      <c r="A21" s="88" t="s">
        <v>37</v>
      </c>
      <c r="B21" s="89"/>
      <c r="C21" s="169"/>
      <c r="D21" s="170"/>
      <c r="E21" s="52">
        <f t="shared" si="0"/>
        <v>0</v>
      </c>
      <c r="F21" s="52" t="str">
        <f t="shared" si="1"/>
        <v/>
      </c>
      <c r="G21" s="52" t="str">
        <f t="shared" si="2"/>
        <v/>
      </c>
      <c r="H21" s="57"/>
      <c r="I21" s="197"/>
      <c r="J21" s="171"/>
      <c r="K21" s="171"/>
      <c r="L21" s="171"/>
      <c r="M21" s="54"/>
      <c r="N21" s="54"/>
      <c r="O21" s="54"/>
      <c r="P21" s="45"/>
      <c r="Q21" s="194">
        <f>SUM(G7:G24,V7:V17,AF8:AF19,AF25:AF30,AF38:AF42,G29:G44,O29:O44)</f>
        <v>0</v>
      </c>
      <c r="R21" s="194"/>
      <c r="S21" s="49" t="s">
        <v>41</v>
      </c>
      <c r="T21" s="49"/>
      <c r="U21" s="49"/>
      <c r="V21" s="49"/>
      <c r="W21" s="49"/>
      <c r="X21" s="49"/>
      <c r="Y21" s="49"/>
      <c r="Z21" s="45"/>
      <c r="AB21" s="55"/>
      <c r="AC21" s="55"/>
      <c r="AD21" s="41"/>
      <c r="AE21" s="41"/>
      <c r="AF21" s="41"/>
      <c r="AG21" s="42"/>
      <c r="AH21" s="126"/>
      <c r="AI21" s="126"/>
    </row>
    <row r="22" spans="1:36" ht="14.4" thickTop="1" thickBot="1" x14ac:dyDescent="0.3">
      <c r="A22" s="88"/>
      <c r="B22" s="89"/>
      <c r="C22" s="169"/>
      <c r="D22" s="170"/>
      <c r="E22" s="52">
        <f t="shared" si="0"/>
        <v>0</v>
      </c>
      <c r="F22" s="52" t="str">
        <f t="shared" si="1"/>
        <v/>
      </c>
      <c r="G22" s="52" t="str">
        <f t="shared" si="2"/>
        <v/>
      </c>
      <c r="H22" s="57"/>
      <c r="I22" s="171"/>
      <c r="J22" s="171"/>
      <c r="K22" s="171"/>
      <c r="L22" s="171"/>
      <c r="M22" s="54"/>
      <c r="N22" s="54"/>
      <c r="O22" s="54"/>
      <c r="P22" s="45"/>
      <c r="Q22" s="175" t="str">
        <f>IF(SUM(F7:F24,U7:U17,AE8:AE19,AE25:AE30,AE38:AE42,F29:F44,N29:N44)=0,"N/A",ROUNDDOWN(SUM(E7:E24,T7:T17,AD8:AD19,AD25:AD30,AD38:AD42,E29:E44,M29:M44)/SUM(F7:F24,U7:U17,AE8:AE19,AE25:AE30,AE38:AE42,F29:F44,N29:N44),2))</f>
        <v>N/A</v>
      </c>
      <c r="R22" s="175"/>
      <c r="S22" s="49" t="s">
        <v>42</v>
      </c>
      <c r="T22" s="49"/>
      <c r="U22" s="49"/>
      <c r="V22" s="49"/>
      <c r="W22" s="49"/>
      <c r="X22" s="49"/>
      <c r="Y22" s="49"/>
      <c r="Z22" s="45"/>
    </row>
    <row r="23" spans="1:36" ht="14.4" thickTop="1" thickBot="1" x14ac:dyDescent="0.3">
      <c r="A23" s="88"/>
      <c r="B23" s="89"/>
      <c r="C23" s="169"/>
      <c r="D23" s="170"/>
      <c r="E23" s="52">
        <f t="shared" si="0"/>
        <v>0</v>
      </c>
      <c r="F23" s="52" t="str">
        <f t="shared" si="1"/>
        <v/>
      </c>
      <c r="G23" s="52" t="str">
        <f t="shared" si="2"/>
        <v/>
      </c>
      <c r="H23" s="57"/>
      <c r="I23" s="171"/>
      <c r="J23" s="171"/>
      <c r="K23" s="171"/>
      <c r="L23" s="171"/>
      <c r="M23" s="54"/>
      <c r="N23" s="54"/>
      <c r="O23" s="54"/>
      <c r="P23" s="45"/>
      <c r="Q23" s="192">
        <f>SUMIF(B7:B24,"&gt;2999",G7:G24)+SUMIF(B29:B44,"&gt;2999",G29:G44)+SUMIF(J29:J44,"&gt;2999",O29:O44)+SUMIF(R7:R16,"&gt;2999",V7:V17)+SUMIF(AB8:AB18,"&gt;2999",AF8:AF18)+SUMIF(AB25:AB30,"&gt;2999",AF25:AF30)+SUMIF(AB38:AB42,"&gt;2999",AF38:AF42)</f>
        <v>0</v>
      </c>
      <c r="R23" s="192"/>
      <c r="S23" s="104" t="s">
        <v>80</v>
      </c>
      <c r="T23" s="49"/>
      <c r="U23" s="49"/>
      <c r="V23" s="49"/>
      <c r="W23" s="49"/>
      <c r="X23" s="49"/>
      <c r="Y23" s="49"/>
      <c r="Z23" s="45"/>
      <c r="AA23" s="122"/>
      <c r="AB23" s="85"/>
      <c r="AC23" s="123"/>
      <c r="AD23" s="52"/>
      <c r="AE23" s="52"/>
      <c r="AF23" s="52"/>
      <c r="AG23" s="53"/>
      <c r="AH23" s="124"/>
      <c r="AI23" s="81"/>
    </row>
    <row r="24" spans="1:36" ht="14.4" thickTop="1" thickBot="1" x14ac:dyDescent="0.3">
      <c r="A24" s="88"/>
      <c r="B24" s="89"/>
      <c r="C24" s="169"/>
      <c r="D24" s="170"/>
      <c r="E24" s="52">
        <f t="shared" si="0"/>
        <v>0</v>
      </c>
      <c r="F24" s="52" t="str">
        <f t="shared" si="1"/>
        <v/>
      </c>
      <c r="G24" s="52" t="str">
        <f t="shared" si="2"/>
        <v/>
      </c>
      <c r="H24" s="57"/>
      <c r="I24" s="171"/>
      <c r="J24" s="171"/>
      <c r="K24" s="171"/>
      <c r="L24" s="171"/>
      <c r="M24" s="54"/>
      <c r="N24" s="54"/>
      <c r="O24" s="54"/>
      <c r="P24" s="45"/>
      <c r="Q24" s="192">
        <f>SUMIF(B7:B24,"&gt;2999",F7:F24)+SUMIF(B29:B44,"&gt;2999",F29:F44)+SUMIF(J29:J44,"&gt;2999",N29:N44)+SUMIF(R7:R17,"&gt;2999",U7:U17)+SUMIF(AB9:AB18,"&gt;2999",AE9:AE18)+SUMIF(AB25:AB30,"&gt;2999",AE25:AE30)+SUMIF(AB38:AB43,"&gt;2999",AE38:AE43)</f>
        <v>0</v>
      </c>
      <c r="R24" s="192"/>
      <c r="S24" s="161" t="s">
        <v>81</v>
      </c>
      <c r="T24" s="49"/>
      <c r="U24" s="49"/>
      <c r="V24" s="49"/>
      <c r="W24" s="49"/>
      <c r="X24" s="49"/>
      <c r="Y24" s="49"/>
      <c r="Z24" s="45"/>
      <c r="AA24" s="86"/>
      <c r="AB24" s="85"/>
      <c r="AC24" s="112"/>
      <c r="AD24" s="113"/>
      <c r="AE24" s="113"/>
      <c r="AF24" s="113"/>
      <c r="AG24" s="114"/>
      <c r="AH24" s="85"/>
      <c r="AI24" s="85"/>
    </row>
    <row r="25" spans="1:36" ht="13.8" thickBot="1" x14ac:dyDescent="0.3">
      <c r="A25" s="172"/>
      <c r="B25" s="172"/>
      <c r="C25" s="172"/>
      <c r="D25" s="172"/>
      <c r="E25" s="172"/>
      <c r="F25" s="172"/>
      <c r="G25" s="172"/>
      <c r="H25" s="172"/>
      <c r="I25" s="172"/>
      <c r="J25" s="172"/>
      <c r="K25" s="172"/>
      <c r="L25" s="172"/>
      <c r="M25" s="54"/>
      <c r="N25" s="54"/>
      <c r="O25" s="49"/>
      <c r="P25" s="45"/>
      <c r="Q25" s="193">
        <f>SUMIF(B7:B24,"&gt;2999",E7:E24)+SUMIF(B29:B44,"&gt;2999",E29:E44)+SUMIF(J29:J44,"&gt;2999",M29:M44)+SUMIF(R7:R17,"&gt;2999",T7:T17)+SUMIF(AB9:AB18,"&gt;2999",AD9:AD18)+SUMIF(AB25:AB30,"&gt;2999",AD25:AD30)+SUMIF(AB38:AB43,"&gt;2999",AD38:AD43)</f>
        <v>0</v>
      </c>
      <c r="R25" s="193"/>
      <c r="S25" s="44" t="s">
        <v>43</v>
      </c>
      <c r="T25" s="49"/>
      <c r="U25" s="49"/>
      <c r="V25" s="49"/>
      <c r="W25" s="49"/>
      <c r="X25" s="49"/>
      <c r="Y25" s="49"/>
      <c r="Z25" s="40"/>
      <c r="AA25" s="86"/>
      <c r="AB25" s="131"/>
      <c r="AC25" s="162"/>
      <c r="AD25" s="52">
        <f t="shared" ref="AD25:AD26" si="36">IF(AG25&lt;&gt;"",AG25,3)*IF(AC25="A",4,IF(AC25="B",3,IF(AC25="C",2,IF(AC25="D",1,IF(AND(AC25&gt;=0,AC25&lt;=4,ISNUMBER(AC25)),AC25,0)))))</f>
        <v>0</v>
      </c>
      <c r="AE25" s="52" t="str">
        <f t="shared" ref="AE25:AE26" si="37">IF(OR(AC25="A",AC25="B",AC25="C",AC25="D",AC25="F",AND(AC25&gt;=0,AC25&lt;=4,ISNUMBER(AC25))),IF(AG25&lt;&gt;"",AG25,3),"")</f>
        <v/>
      </c>
      <c r="AF25" s="52" t="str">
        <f t="shared" ref="AF25:AF26" si="38">IF(OR(AC25="A",AC25="B",AC25="C",AC25="D",AC25="P",AND(AC25&gt;=0,AC25&lt;=4,ISNUMBER(AC25))),IF(AG25&lt;&gt;"",AG25,3),"")</f>
        <v/>
      </c>
      <c r="AG25" s="53"/>
      <c r="AH25" s="164"/>
      <c r="AI25" s="164"/>
    </row>
    <row r="26" spans="1:36" ht="13.8" thickBot="1" x14ac:dyDescent="0.3">
      <c r="A26" s="39" t="s">
        <v>60</v>
      </c>
      <c r="B26" s="49"/>
      <c r="C26" s="49"/>
      <c r="D26" s="49"/>
      <c r="E26" s="49"/>
      <c r="F26" s="49"/>
      <c r="G26" s="49"/>
      <c r="H26" s="49"/>
      <c r="I26" s="49"/>
      <c r="J26" s="49"/>
      <c r="K26" s="49"/>
      <c r="L26" s="49"/>
      <c r="M26" s="54"/>
      <c r="N26" s="54"/>
      <c r="O26" s="49"/>
      <c r="P26" s="45"/>
      <c r="Q26" s="196" t="str">
        <f>IF(SUM(Q25)=0,"N/A",Q25/Q24)</f>
        <v>N/A</v>
      </c>
      <c r="R26" s="196"/>
      <c r="S26" s="49" t="s">
        <v>45</v>
      </c>
      <c r="T26" s="49"/>
      <c r="U26" s="49"/>
      <c r="V26" s="49"/>
      <c r="W26" s="49"/>
      <c r="X26" s="49"/>
      <c r="Y26" s="49"/>
      <c r="Z26" s="49"/>
      <c r="AA26" s="134"/>
      <c r="AB26" s="133"/>
      <c r="AC26" s="163"/>
      <c r="AD26" s="52">
        <f t="shared" si="36"/>
        <v>0</v>
      </c>
      <c r="AE26" s="52" t="str">
        <f t="shared" si="37"/>
        <v/>
      </c>
      <c r="AF26" s="52" t="str">
        <f t="shared" si="38"/>
        <v/>
      </c>
      <c r="AG26" s="53"/>
      <c r="AH26" s="166"/>
      <c r="AI26" s="166"/>
    </row>
    <row r="27" spans="1:36" ht="14.4" thickTop="1" thickBot="1" x14ac:dyDescent="0.3">
      <c r="A27" s="39" t="s">
        <v>44</v>
      </c>
      <c r="B27" s="39"/>
      <c r="C27" s="49"/>
      <c r="D27" s="49"/>
      <c r="E27" s="54"/>
      <c r="F27" s="54"/>
      <c r="G27" s="54"/>
      <c r="H27" s="54"/>
      <c r="I27" s="157" t="s">
        <v>61</v>
      </c>
      <c r="J27" s="83"/>
      <c r="K27" s="83"/>
      <c r="L27" s="83"/>
      <c r="M27" s="83"/>
      <c r="N27" s="83"/>
      <c r="O27" s="83"/>
      <c r="P27" s="83"/>
      <c r="Q27" s="190"/>
      <c r="R27" s="191"/>
      <c r="S27" s="44" t="s">
        <v>48</v>
      </c>
      <c r="T27" s="49"/>
      <c r="U27" s="49"/>
      <c r="V27" s="49"/>
      <c r="W27" s="49"/>
      <c r="X27" s="49"/>
      <c r="Y27" s="49"/>
      <c r="AA27" s="134"/>
      <c r="AB27" s="133"/>
      <c r="AC27" s="90"/>
      <c r="AD27" s="52">
        <f t="shared" ref="AD27" si="39">IF(AG27&lt;&gt;"",AG27,3)*IF(AC27="A",4,IF(AC27="B",3,IF(AC27="C",2,IF(AC27="D",1,IF(AND(AC27&gt;=0,AC27&lt;=4,ISNUMBER(AC27)),AC27,0)))))</f>
        <v>0</v>
      </c>
      <c r="AE27" s="52" t="str">
        <f t="shared" ref="AE27" si="40">IF(OR(AC27="A",AC27="B",AC27="C",AC27="D",AC27="F",AND(AC27&gt;=0,AC27&lt;=4,ISNUMBER(AC27))),IF(AG27&lt;&gt;"",AG27,3),"")</f>
        <v/>
      </c>
      <c r="AF27" s="52" t="str">
        <f t="shared" ref="AF27" si="41">IF(OR(AC27="A",AC27="B",AC27="C",AC27="D",AC27="P",AND(AC27&gt;=0,AC27&lt;=4,ISNUMBER(AC27))),IF(AG27&lt;&gt;"",AG27,3),"")</f>
        <v/>
      </c>
      <c r="AG27" s="53"/>
      <c r="AH27" s="166"/>
      <c r="AI27" s="166"/>
    </row>
    <row r="28" spans="1:36" ht="18" customHeight="1" thickTop="1" thickBot="1" x14ac:dyDescent="0.35">
      <c r="A28" s="54" t="s">
        <v>20</v>
      </c>
      <c r="B28" s="54"/>
      <c r="C28" s="54" t="s">
        <v>46</v>
      </c>
      <c r="D28" s="32" t="s">
        <v>47</v>
      </c>
      <c r="E28" s="54"/>
      <c r="F28" s="54"/>
      <c r="G28" s="54"/>
      <c r="H28" s="54"/>
      <c r="I28" s="54" t="s">
        <v>20</v>
      </c>
      <c r="J28" s="54"/>
      <c r="K28" s="54" t="s">
        <v>46</v>
      </c>
      <c r="L28" s="65" t="s">
        <v>47</v>
      </c>
      <c r="M28" s="48" t="s">
        <v>22</v>
      </c>
      <c r="N28" s="48" t="s">
        <v>23</v>
      </c>
      <c r="O28" s="48" t="s">
        <v>24</v>
      </c>
      <c r="P28" s="45"/>
      <c r="Q28" s="195">
        <v>120</v>
      </c>
      <c r="R28" s="195"/>
      <c r="S28" s="49" t="s">
        <v>49</v>
      </c>
      <c r="T28" s="54"/>
      <c r="U28" s="54"/>
      <c r="V28" s="54"/>
      <c r="W28" s="54"/>
      <c r="X28" s="54"/>
      <c r="Y28" s="54"/>
      <c r="Z28" s="45"/>
      <c r="AA28" s="134"/>
      <c r="AB28" s="132"/>
      <c r="AC28" s="90"/>
      <c r="AD28" s="52">
        <f t="shared" ref="AD28:AD29" si="42">IF(AG28&lt;&gt;"",AG28,3)*IF(AC28="A",4,IF(AC28="B",3,IF(AC28="C",2,IF(AC28="D",1,IF(AND(AC28&gt;=0,AC28&lt;=4,ISNUMBER(AC28)),AC28,0)))))</f>
        <v>0</v>
      </c>
      <c r="AE28" s="52" t="str">
        <f t="shared" ref="AE28:AE29" si="43">IF(OR(AC28="A",AC28="B",AC28="C",AC28="D",AC28="F",AND(AC28&gt;=0,AC28&lt;=4,ISNUMBER(AC28))),IF(AG28&lt;&gt;"",AG28,3),"")</f>
        <v/>
      </c>
      <c r="AF28" s="52" t="str">
        <f t="shared" ref="AF28:AF29" si="44">IF(OR(AC28="A",AC28="B",AC28="C",AC28="D",AC28="P",AND(AC28&gt;=0,AC28&lt;=4,ISNUMBER(AC28))),IF(AG28&lt;&gt;"",AG28,3),"")</f>
        <v/>
      </c>
      <c r="AG28" s="53"/>
      <c r="AH28" s="166"/>
      <c r="AI28" s="166"/>
    </row>
    <row r="29" spans="1:36" ht="13.8" thickBot="1" x14ac:dyDescent="0.3">
      <c r="A29" s="107"/>
      <c r="B29" s="67"/>
      <c r="C29" s="87"/>
      <c r="D29" s="69"/>
      <c r="E29" s="70">
        <f t="shared" ref="E29:E44" si="45">D29*IF(OR(C29="A",C29="RA"),4,IF(OR(C29="B",C29="RB"),3,IF(OR(C29="C",C29="RC"),2,IF(OR(C29="D",C29="RD"),1,IF(AND(C29&gt;=0,C29&lt;=4,ISNUMBER(C29)),C29,0)))))</f>
        <v>0</v>
      </c>
      <c r="F29" s="71" t="str">
        <f t="shared" ref="F29:F44" si="46">IF(OR(C29="",D29=""),"",IF(OR(C29="A",C29="B",C29="C",C29="D",C29="F",C29="RA",C29="RB",C29="RC",C29="RD",C29="RF",AND(C29&gt;=0,C29&lt;=4,ISNUMBER(C29))),D29,""))</f>
        <v/>
      </c>
      <c r="G29" s="72" t="str">
        <f t="shared" ref="G29:G44" si="47">IF(OR(C29="",D29=""),"",IF(OR(C29="A",C29="B",C29="C",C29="D",C29="P",AND(C29&gt;=0,C29&lt;=4,ISNUMBER(C29))),D29,""))</f>
        <v/>
      </c>
      <c r="H29" s="73"/>
      <c r="I29" s="107"/>
      <c r="J29" s="67"/>
      <c r="K29" s="87"/>
      <c r="L29" s="69"/>
      <c r="M29" s="41">
        <f t="shared" ref="M29:M44" si="48">L29*IF(OR(K29="A",K29="RA"),4,IF(OR(K29="B",K29="RB"),3,IF(OR(K29="C",K29="RC"),2,IF(OR(K29="D",K29="RD"),1,IF(AND(K29&gt;=0,K29=4,ISNUMBER(K29)),K29,0)))))</f>
        <v>0</v>
      </c>
      <c r="N29" s="41" t="str">
        <f t="shared" ref="N29:N44" si="49">IF(OR(K29="",L29=""),"",IF(OR(K29="A",K29="B",K29="C",K29="D",K29="F",K29="RA",K29="RB",K29="RC",K29="RD",K29="RF",AND(K29&gt;=0,K29&lt;=4,ISNUMBER(K29))),L29,""))</f>
        <v/>
      </c>
      <c r="O29" s="41" t="str">
        <f t="shared" ref="O29:O44" si="50">IF(OR(K29="",L29=""),"",IF(OR(K29="A",K29="B",K29="C",K29="D",K29="P",AND(K29&gt;=0,K29&lt;=4,ISNUMBER(K29))),L29,""))</f>
        <v/>
      </c>
      <c r="P29" s="45"/>
      <c r="Q29" s="54" t="s">
        <v>50</v>
      </c>
      <c r="R29" s="54"/>
      <c r="S29" s="54"/>
      <c r="T29" s="54"/>
      <c r="U29" s="54"/>
      <c r="V29" s="54"/>
      <c r="W29" s="54"/>
      <c r="X29" s="54"/>
      <c r="Y29" s="54"/>
      <c r="Z29" s="45"/>
      <c r="AA29" s="134"/>
      <c r="AB29" s="132"/>
      <c r="AC29" s="147"/>
      <c r="AD29" s="52">
        <f t="shared" si="42"/>
        <v>0</v>
      </c>
      <c r="AE29" s="52" t="str">
        <f t="shared" si="43"/>
        <v/>
      </c>
      <c r="AF29" s="52" t="str">
        <f t="shared" si="44"/>
        <v/>
      </c>
      <c r="AG29" s="53"/>
      <c r="AH29" s="166"/>
      <c r="AI29" s="166"/>
    </row>
    <row r="30" spans="1:36" ht="13.8" thickBot="1" x14ac:dyDescent="0.3">
      <c r="A30" s="66"/>
      <c r="B30" s="67"/>
      <c r="C30" s="87"/>
      <c r="D30" s="69"/>
      <c r="E30" s="70">
        <f t="shared" si="45"/>
        <v>0</v>
      </c>
      <c r="F30" s="71" t="str">
        <f t="shared" si="46"/>
        <v/>
      </c>
      <c r="G30" s="72" t="str">
        <f t="shared" si="47"/>
        <v/>
      </c>
      <c r="H30" s="74"/>
      <c r="I30" s="107"/>
      <c r="J30" s="67"/>
      <c r="K30" s="87"/>
      <c r="L30" s="69"/>
      <c r="M30" s="41">
        <f t="shared" si="48"/>
        <v>0</v>
      </c>
      <c r="N30" s="41" t="str">
        <f t="shared" si="49"/>
        <v/>
      </c>
      <c r="O30" s="41" t="str">
        <f t="shared" si="50"/>
        <v/>
      </c>
      <c r="P30" s="45"/>
      <c r="Q30" s="54"/>
      <c r="R30" s="54"/>
      <c r="S30" s="54"/>
      <c r="T30" s="54"/>
      <c r="U30" s="54"/>
      <c r="V30" s="54"/>
      <c r="W30" s="54"/>
      <c r="X30" s="54"/>
      <c r="Y30" s="54"/>
      <c r="Z30" s="45"/>
      <c r="AA30" s="135"/>
      <c r="AB30" s="132"/>
      <c r="AC30" s="163"/>
      <c r="AD30" s="52">
        <f t="shared" ref="AD30" si="51">IF(AG30&lt;&gt;"",AG30,3)*IF(AC30="A",4,IF(AC30="B",3,IF(AC30="C",2,IF(AC30="D",1,IF(AND(AC30&gt;=0,AC30&lt;=4,ISNUMBER(AC30)),AC30,0)))))</f>
        <v>0</v>
      </c>
      <c r="AE30" s="52" t="str">
        <f t="shared" ref="AE30" si="52">IF(OR(AC30="A",AC30="B",AC30="C",AC30="D",AC30="F",AND(AC30&gt;=0,AC30&lt;=4,ISNUMBER(AC30))),IF(AG30&lt;&gt;"",AG30,3),"")</f>
        <v/>
      </c>
      <c r="AF30" s="52" t="str">
        <f t="shared" ref="AF30" si="53">IF(OR(AC30="A",AC30="B",AC30="C",AC30="D",AC30="P",AND(AC30&gt;=0,AC30&lt;=4,ISNUMBER(AC30))),IF(AG30&lt;&gt;"",AG30,3),"")</f>
        <v/>
      </c>
      <c r="AG30" s="53"/>
      <c r="AH30" s="166"/>
      <c r="AI30" s="166"/>
    </row>
    <row r="31" spans="1:36" ht="15.6" thickBot="1" x14ac:dyDescent="0.3">
      <c r="A31" s="66"/>
      <c r="B31" s="67"/>
      <c r="C31" s="87"/>
      <c r="D31" s="69"/>
      <c r="E31" s="70">
        <f t="shared" si="45"/>
        <v>0</v>
      </c>
      <c r="F31" s="71" t="str">
        <f t="shared" si="46"/>
        <v/>
      </c>
      <c r="G31" s="72" t="str">
        <f t="shared" si="47"/>
        <v/>
      </c>
      <c r="H31" s="74"/>
      <c r="I31" s="107"/>
      <c r="J31" s="109"/>
      <c r="K31" s="87"/>
      <c r="L31" s="69"/>
      <c r="M31" s="41">
        <f t="shared" si="48"/>
        <v>0</v>
      </c>
      <c r="N31" s="41" t="str">
        <f t="shared" si="49"/>
        <v/>
      </c>
      <c r="O31" s="41" t="str">
        <f t="shared" si="50"/>
        <v/>
      </c>
      <c r="P31" s="45"/>
      <c r="Q31" s="54"/>
      <c r="R31" s="54"/>
      <c r="S31" s="54"/>
      <c r="T31" s="54"/>
      <c r="U31" s="54"/>
      <c r="V31" s="54"/>
      <c r="W31" s="54"/>
      <c r="X31" s="54"/>
      <c r="Y31" s="54"/>
      <c r="Z31" s="45"/>
      <c r="AB31" s="117"/>
      <c r="AC31" s="117"/>
      <c r="AD31" s="86"/>
      <c r="AE31" s="86"/>
      <c r="AF31" s="86"/>
      <c r="AG31" s="93"/>
      <c r="AH31" s="78"/>
      <c r="AI31" s="62"/>
      <c r="AJ31" s="113"/>
    </row>
    <row r="32" spans="1:36" ht="15.6" thickBot="1" x14ac:dyDescent="0.3">
      <c r="A32" s="66"/>
      <c r="B32" s="67"/>
      <c r="C32" s="87"/>
      <c r="D32" s="69"/>
      <c r="E32" s="70">
        <f t="shared" si="45"/>
        <v>0</v>
      </c>
      <c r="F32" s="71" t="str">
        <f t="shared" si="46"/>
        <v/>
      </c>
      <c r="G32" s="72" t="str">
        <f t="shared" si="47"/>
        <v/>
      </c>
      <c r="H32" s="74"/>
      <c r="I32" s="107"/>
      <c r="J32" s="109"/>
      <c r="K32" s="87"/>
      <c r="L32" s="69"/>
      <c r="M32" s="41">
        <f t="shared" si="48"/>
        <v>0</v>
      </c>
      <c r="N32" s="41" t="str">
        <f t="shared" si="49"/>
        <v/>
      </c>
      <c r="O32" s="41" t="str">
        <f t="shared" si="50"/>
        <v/>
      </c>
      <c r="P32" s="45"/>
      <c r="Q32" s="54"/>
      <c r="R32" s="54"/>
      <c r="S32" s="54"/>
      <c r="T32" s="54"/>
      <c r="U32" s="54"/>
      <c r="V32" s="54"/>
      <c r="W32" s="54"/>
      <c r="X32" s="54"/>
      <c r="Y32" s="54"/>
      <c r="Z32" s="45"/>
      <c r="AA32" s="104" t="s">
        <v>67</v>
      </c>
      <c r="AB32" s="117"/>
      <c r="AC32" s="117"/>
      <c r="AD32" s="86"/>
      <c r="AE32" s="86"/>
      <c r="AF32" s="86"/>
      <c r="AG32" s="93"/>
      <c r="AH32" s="78"/>
      <c r="AI32" s="62"/>
      <c r="AJ32" s="118"/>
    </row>
    <row r="33" spans="1:36" ht="13.8" thickBot="1" x14ac:dyDescent="0.3">
      <c r="A33" s="66"/>
      <c r="B33" s="67"/>
      <c r="C33" s="68"/>
      <c r="D33" s="69"/>
      <c r="E33" s="70">
        <f t="shared" si="45"/>
        <v>0</v>
      </c>
      <c r="F33" s="71" t="str">
        <f t="shared" si="46"/>
        <v/>
      </c>
      <c r="G33" s="72" t="str">
        <f t="shared" si="47"/>
        <v/>
      </c>
      <c r="H33" s="74"/>
      <c r="I33" s="107"/>
      <c r="J33" s="109"/>
      <c r="K33" s="87"/>
      <c r="L33" s="69"/>
      <c r="M33" s="41">
        <f t="shared" si="48"/>
        <v>0</v>
      </c>
      <c r="N33" s="41" t="str">
        <f t="shared" si="49"/>
        <v/>
      </c>
      <c r="O33" s="41" t="str">
        <f t="shared" si="50"/>
        <v/>
      </c>
      <c r="P33" s="45"/>
      <c r="Q33" s="54"/>
      <c r="R33" s="54"/>
      <c r="S33" s="54"/>
      <c r="T33" s="54"/>
      <c r="U33" s="54"/>
      <c r="V33" s="54"/>
      <c r="W33" s="54"/>
      <c r="X33" s="54"/>
      <c r="Y33" s="54"/>
      <c r="Z33" s="45"/>
      <c r="AA33" s="84"/>
      <c r="AB33" s="85"/>
      <c r="AC33" s="112"/>
      <c r="AD33" s="113">
        <f t="shared" ref="AD33:AD42" si="54">IF(AG33&lt;&gt;"",AG33,3)*IF(AC33="A",4,IF(AC33="B",3,IF(AC33="C",2,IF(AC33="D",1,IF(AND(AC33&gt;=0,AC33&lt;=4,ISNUMBER(AC33)),AC33,0)))))</f>
        <v>0</v>
      </c>
      <c r="AE33" s="113" t="str">
        <f t="shared" ref="AE33:AE42" si="55">IF(OR(AC33="A",AC33="B",AC33="C",AC33="D",AC33="F",AND(AC33&gt;=0,AC33&lt;=4,ISNUMBER(AC33))),IF(AG33&lt;&gt;"",AG33,3),"")</f>
        <v/>
      </c>
      <c r="AF33" s="113" t="str">
        <f t="shared" ref="AF33:AF42" si="56">IF(OR(AC33="A",AC33="B",AC33="C",AC33="D",AC33="P",AND(AC33&gt;=0,AC33&lt;=4,ISNUMBER(AC33))),IF(AG33&lt;&gt;"",AG33,3),"")</f>
        <v/>
      </c>
      <c r="AG33" s="114"/>
      <c r="AH33" s="85"/>
      <c r="AI33" s="85"/>
      <c r="AJ33" s="119"/>
    </row>
    <row r="34" spans="1:36" ht="13.8" thickBot="1" x14ac:dyDescent="0.3">
      <c r="A34" s="66"/>
      <c r="B34" s="67"/>
      <c r="C34" s="68"/>
      <c r="D34" s="69"/>
      <c r="E34" s="70">
        <f t="shared" si="45"/>
        <v>0</v>
      </c>
      <c r="F34" s="71" t="str">
        <f t="shared" si="46"/>
        <v/>
      </c>
      <c r="G34" s="72" t="str">
        <f t="shared" si="47"/>
        <v/>
      </c>
      <c r="H34" s="74"/>
      <c r="I34" s="107"/>
      <c r="J34" s="67"/>
      <c r="K34" s="87"/>
      <c r="L34" s="69"/>
      <c r="M34" s="41">
        <f t="shared" si="48"/>
        <v>0</v>
      </c>
      <c r="N34" s="41" t="str">
        <f t="shared" si="49"/>
        <v/>
      </c>
      <c r="O34" s="41" t="str">
        <f t="shared" si="50"/>
        <v/>
      </c>
      <c r="P34" s="45"/>
      <c r="Q34" s="54"/>
      <c r="R34" s="54"/>
      <c r="S34" s="54"/>
      <c r="T34" s="54"/>
      <c r="U34" s="54"/>
      <c r="V34" s="54"/>
      <c r="W34" s="54"/>
      <c r="X34" s="54"/>
      <c r="Y34" s="54"/>
      <c r="Z34" s="45"/>
      <c r="AA34" s="86"/>
      <c r="AB34" s="85"/>
      <c r="AC34" s="112"/>
      <c r="AD34" s="113">
        <f t="shared" si="54"/>
        <v>0</v>
      </c>
      <c r="AE34" s="113" t="str">
        <f t="shared" si="55"/>
        <v/>
      </c>
      <c r="AF34" s="113" t="str">
        <f t="shared" si="56"/>
        <v/>
      </c>
      <c r="AG34" s="114"/>
      <c r="AH34" s="85"/>
      <c r="AI34" s="85"/>
      <c r="AJ34" s="119"/>
    </row>
    <row r="35" spans="1:36" ht="13.8" thickBot="1" x14ac:dyDescent="0.3">
      <c r="A35" s="66"/>
      <c r="B35" s="67"/>
      <c r="C35" s="68"/>
      <c r="D35" s="69"/>
      <c r="E35" s="70">
        <f t="shared" si="45"/>
        <v>0</v>
      </c>
      <c r="F35" s="71" t="str">
        <f t="shared" si="46"/>
        <v/>
      </c>
      <c r="G35" s="72" t="str">
        <f t="shared" si="47"/>
        <v/>
      </c>
      <c r="H35" s="74"/>
      <c r="I35" s="107"/>
      <c r="J35" s="67"/>
      <c r="K35" s="87"/>
      <c r="L35" s="69"/>
      <c r="M35" s="41">
        <f t="shared" si="48"/>
        <v>0</v>
      </c>
      <c r="N35" s="41" t="str">
        <f t="shared" si="49"/>
        <v/>
      </c>
      <c r="O35" s="41" t="str">
        <f t="shared" si="50"/>
        <v/>
      </c>
      <c r="P35" s="45"/>
      <c r="Q35" s="54"/>
      <c r="R35" s="54"/>
      <c r="S35" s="54"/>
      <c r="T35" s="54"/>
      <c r="U35" s="54"/>
      <c r="V35" s="54"/>
      <c r="W35" s="54"/>
      <c r="X35" s="54"/>
      <c r="Y35" s="54"/>
      <c r="Z35" s="45"/>
      <c r="AA35" s="50"/>
      <c r="AB35" s="78"/>
      <c r="AC35" s="112"/>
      <c r="AD35" s="113">
        <f t="shared" si="54"/>
        <v>0</v>
      </c>
      <c r="AE35" s="113" t="str">
        <f t="shared" si="55"/>
        <v/>
      </c>
      <c r="AF35" s="113" t="str">
        <f t="shared" si="56"/>
        <v/>
      </c>
      <c r="AG35" s="114"/>
      <c r="AH35" s="85"/>
      <c r="AI35" s="85"/>
      <c r="AJ35" s="119"/>
    </row>
    <row r="36" spans="1:36" ht="13.8" thickBot="1" x14ac:dyDescent="0.3">
      <c r="A36" s="66"/>
      <c r="B36" s="67"/>
      <c r="C36" s="68"/>
      <c r="D36" s="69"/>
      <c r="E36" s="70">
        <f t="shared" si="45"/>
        <v>0</v>
      </c>
      <c r="F36" s="71" t="str">
        <f t="shared" si="46"/>
        <v/>
      </c>
      <c r="G36" s="72" t="str">
        <f t="shared" si="47"/>
        <v/>
      </c>
      <c r="H36" s="74"/>
      <c r="I36" s="66"/>
      <c r="J36" s="67"/>
      <c r="K36" s="68"/>
      <c r="L36" s="69"/>
      <c r="M36" s="41">
        <f t="shared" si="48"/>
        <v>0</v>
      </c>
      <c r="N36" s="41" t="str">
        <f t="shared" si="49"/>
        <v/>
      </c>
      <c r="O36" s="41" t="str">
        <f t="shared" si="50"/>
        <v/>
      </c>
      <c r="P36" s="45"/>
      <c r="Q36" s="54"/>
      <c r="R36" s="54"/>
      <c r="S36" s="54"/>
      <c r="T36" s="54"/>
      <c r="U36" s="54"/>
      <c r="V36" s="54"/>
      <c r="W36" s="54"/>
      <c r="X36" s="54"/>
      <c r="Y36" s="54"/>
      <c r="Z36" s="45"/>
      <c r="AA36" s="50"/>
      <c r="AB36" s="78"/>
      <c r="AC36" s="112"/>
      <c r="AD36" s="113">
        <f t="shared" si="54"/>
        <v>0</v>
      </c>
      <c r="AE36" s="113" t="str">
        <f t="shared" si="55"/>
        <v/>
      </c>
      <c r="AF36" s="113" t="str">
        <f t="shared" si="56"/>
        <v/>
      </c>
      <c r="AG36" s="114"/>
      <c r="AH36" s="85"/>
      <c r="AI36" s="85"/>
      <c r="AJ36" s="119"/>
    </row>
    <row r="37" spans="1:36" ht="13.8" thickBot="1" x14ac:dyDescent="0.3">
      <c r="A37" s="66"/>
      <c r="B37" s="67"/>
      <c r="C37" s="68"/>
      <c r="D37" s="69"/>
      <c r="E37" s="70">
        <f t="shared" si="45"/>
        <v>0</v>
      </c>
      <c r="F37" s="71" t="str">
        <f t="shared" si="46"/>
        <v/>
      </c>
      <c r="G37" s="72" t="str">
        <f t="shared" si="47"/>
        <v/>
      </c>
      <c r="H37" s="74"/>
      <c r="I37" s="66"/>
      <c r="J37" s="67"/>
      <c r="K37" s="68"/>
      <c r="L37" s="69"/>
      <c r="M37" s="41">
        <f t="shared" si="48"/>
        <v>0</v>
      </c>
      <c r="N37" s="41" t="str">
        <f t="shared" si="49"/>
        <v/>
      </c>
      <c r="O37" s="41" t="str">
        <f t="shared" si="50"/>
        <v/>
      </c>
      <c r="P37" s="45"/>
      <c r="Q37" s="54"/>
      <c r="R37" s="54"/>
      <c r="S37" s="54"/>
      <c r="T37" s="54"/>
      <c r="U37" s="54"/>
      <c r="V37" s="54"/>
      <c r="W37" s="54"/>
      <c r="X37" s="54"/>
      <c r="Y37" s="54"/>
      <c r="Z37" s="45"/>
      <c r="AA37" s="50"/>
      <c r="AB37" s="78"/>
      <c r="AC37" s="112"/>
      <c r="AD37" s="113"/>
      <c r="AE37" s="113"/>
      <c r="AF37" s="113"/>
      <c r="AG37" s="114"/>
      <c r="AH37" s="85"/>
      <c r="AI37" s="85"/>
      <c r="AJ37" s="119"/>
    </row>
    <row r="38" spans="1:36" ht="13.8" thickBot="1" x14ac:dyDescent="0.3">
      <c r="A38" s="66"/>
      <c r="B38" s="67"/>
      <c r="C38" s="68"/>
      <c r="D38" s="69"/>
      <c r="E38" s="70">
        <f t="shared" si="45"/>
        <v>0</v>
      </c>
      <c r="F38" s="71" t="str">
        <f t="shared" si="46"/>
        <v/>
      </c>
      <c r="G38" s="72" t="str">
        <f t="shared" si="47"/>
        <v/>
      </c>
      <c r="H38" s="74"/>
      <c r="I38" s="66"/>
      <c r="J38" s="67"/>
      <c r="K38" s="68"/>
      <c r="L38" s="69"/>
      <c r="M38" s="41">
        <f t="shared" si="48"/>
        <v>0</v>
      </c>
      <c r="N38" s="41" t="str">
        <f t="shared" si="49"/>
        <v/>
      </c>
      <c r="O38" s="41" t="str">
        <f t="shared" si="50"/>
        <v/>
      </c>
      <c r="P38" s="45"/>
      <c r="Q38" s="54"/>
      <c r="R38" s="54"/>
      <c r="S38" s="54"/>
      <c r="T38" s="54"/>
      <c r="U38" s="54"/>
      <c r="V38" s="54"/>
      <c r="W38" s="54"/>
      <c r="X38" s="54"/>
      <c r="Y38" s="54"/>
      <c r="Z38" s="45"/>
      <c r="AA38" s="136"/>
      <c r="AB38" s="131"/>
      <c r="AC38" s="80"/>
      <c r="AD38" s="52">
        <f t="shared" si="54"/>
        <v>0</v>
      </c>
      <c r="AE38" s="52" t="str">
        <f t="shared" si="55"/>
        <v/>
      </c>
      <c r="AF38" s="52" t="str">
        <f t="shared" si="56"/>
        <v/>
      </c>
      <c r="AG38" s="53"/>
      <c r="AH38" s="166"/>
      <c r="AI38" s="166"/>
    </row>
    <row r="39" spans="1:36" ht="13.8" thickBot="1" x14ac:dyDescent="0.3">
      <c r="A39" s="66"/>
      <c r="B39" s="67"/>
      <c r="C39" s="68"/>
      <c r="D39" s="69"/>
      <c r="E39" s="70">
        <f t="shared" si="45"/>
        <v>0</v>
      </c>
      <c r="F39" s="71" t="str">
        <f t="shared" si="46"/>
        <v/>
      </c>
      <c r="G39" s="72" t="str">
        <f t="shared" si="47"/>
        <v/>
      </c>
      <c r="H39" s="74"/>
      <c r="I39" s="66"/>
      <c r="J39" s="67"/>
      <c r="K39" s="68"/>
      <c r="L39" s="69"/>
      <c r="M39" s="41">
        <f t="shared" si="48"/>
        <v>0</v>
      </c>
      <c r="N39" s="41" t="str">
        <f t="shared" si="49"/>
        <v/>
      </c>
      <c r="O39" s="41" t="str">
        <f t="shared" si="50"/>
        <v/>
      </c>
      <c r="P39" s="45"/>
      <c r="Q39" s="54"/>
      <c r="R39" s="54"/>
      <c r="S39" s="54"/>
      <c r="T39" s="54"/>
      <c r="U39" s="54"/>
      <c r="V39" s="54"/>
      <c r="W39" s="54"/>
      <c r="X39" s="54"/>
      <c r="Y39" s="54"/>
      <c r="Z39" s="45"/>
      <c r="AA39" s="134"/>
      <c r="AB39" s="132"/>
      <c r="AC39" s="82"/>
      <c r="AD39" s="52">
        <f t="shared" si="54"/>
        <v>0</v>
      </c>
      <c r="AE39" s="52" t="str">
        <f t="shared" si="55"/>
        <v/>
      </c>
      <c r="AF39" s="52" t="str">
        <f t="shared" si="56"/>
        <v/>
      </c>
      <c r="AG39" s="53"/>
      <c r="AH39" s="166"/>
      <c r="AI39" s="166"/>
    </row>
    <row r="40" spans="1:36" ht="13.8" thickBot="1" x14ac:dyDescent="0.3">
      <c r="A40" s="66"/>
      <c r="B40" s="67"/>
      <c r="C40" s="68"/>
      <c r="D40" s="69"/>
      <c r="E40" s="70">
        <f t="shared" si="45"/>
        <v>0</v>
      </c>
      <c r="F40" s="71" t="str">
        <f t="shared" si="46"/>
        <v/>
      </c>
      <c r="G40" s="72" t="str">
        <f t="shared" si="47"/>
        <v/>
      </c>
      <c r="H40" s="74"/>
      <c r="I40" s="66"/>
      <c r="J40" s="67"/>
      <c r="K40" s="68"/>
      <c r="L40" s="69"/>
      <c r="M40" s="41">
        <f t="shared" si="48"/>
        <v>0</v>
      </c>
      <c r="N40" s="41" t="str">
        <f t="shared" si="49"/>
        <v/>
      </c>
      <c r="O40" s="41" t="str">
        <f t="shared" si="50"/>
        <v/>
      </c>
      <c r="P40" s="45"/>
      <c r="Q40" s="54"/>
      <c r="R40" s="54"/>
      <c r="S40" s="54"/>
      <c r="T40" s="54"/>
      <c r="U40" s="54"/>
      <c r="V40" s="54"/>
      <c r="W40" s="54"/>
      <c r="X40" s="54"/>
      <c r="Y40" s="54"/>
      <c r="Z40" s="45"/>
      <c r="AA40" s="134"/>
      <c r="AB40" s="133"/>
      <c r="AC40" s="82"/>
      <c r="AD40" s="52">
        <f t="shared" si="54"/>
        <v>0</v>
      </c>
      <c r="AE40" s="52" t="str">
        <f t="shared" si="55"/>
        <v/>
      </c>
      <c r="AF40" s="52" t="str">
        <f t="shared" si="56"/>
        <v/>
      </c>
      <c r="AG40" s="53"/>
      <c r="AH40" s="166"/>
      <c r="AI40" s="166"/>
    </row>
    <row r="41" spans="1:36" ht="13.8" thickBot="1" x14ac:dyDescent="0.3">
      <c r="A41" s="66"/>
      <c r="B41" s="67"/>
      <c r="C41" s="68"/>
      <c r="D41" s="69"/>
      <c r="E41" s="70">
        <f t="shared" si="45"/>
        <v>0</v>
      </c>
      <c r="F41" s="71" t="str">
        <f t="shared" si="46"/>
        <v/>
      </c>
      <c r="G41" s="72" t="str">
        <f t="shared" si="47"/>
        <v/>
      </c>
      <c r="H41" s="74"/>
      <c r="I41" s="66"/>
      <c r="J41" s="67"/>
      <c r="K41" s="68"/>
      <c r="L41" s="69"/>
      <c r="M41" s="41">
        <f t="shared" si="48"/>
        <v>0</v>
      </c>
      <c r="N41" s="41" t="str">
        <f t="shared" si="49"/>
        <v/>
      </c>
      <c r="O41" s="41" t="str">
        <f t="shared" si="50"/>
        <v/>
      </c>
      <c r="P41" s="45"/>
      <c r="Q41" s="49"/>
      <c r="R41" s="49"/>
      <c r="S41" s="49"/>
      <c r="T41" s="49"/>
      <c r="U41" s="49"/>
      <c r="V41" s="49"/>
      <c r="W41" s="49"/>
      <c r="X41" s="49"/>
      <c r="Y41" s="49"/>
      <c r="Z41" s="45"/>
      <c r="AA41" s="134"/>
      <c r="AB41" s="132"/>
      <c r="AC41" s="82"/>
      <c r="AD41" s="52">
        <f t="shared" ref="AD41" si="57">IF(AG41&lt;&gt;"",AG41,3)*IF(AC41="A",4,IF(AC41="B",3,IF(AC41="C",2,IF(AC41="D",1,IF(AND(AC41&gt;=0,AC41&lt;=4,ISNUMBER(AC41)),AC41,0)))))</f>
        <v>0</v>
      </c>
      <c r="AE41" s="52" t="str">
        <f t="shared" ref="AE41" si="58">IF(OR(AC41="A",AC41="B",AC41="C",AC41="D",AC41="F",AND(AC41&gt;=0,AC41&lt;=4,ISNUMBER(AC41))),IF(AG41&lt;&gt;"",AG41,3),"")</f>
        <v/>
      </c>
      <c r="AF41" s="52" t="str">
        <f t="shared" ref="AF41" si="59">IF(OR(AC41="A",AC41="B",AC41="C",AC41="D",AC41="P",AND(AC41&gt;=0,AC41&lt;=4,ISNUMBER(AC41))),IF(AG41&lt;&gt;"",AG41,3),"")</f>
        <v/>
      </c>
      <c r="AG41" s="53"/>
      <c r="AH41" s="173"/>
      <c r="AI41" s="166"/>
    </row>
    <row r="42" spans="1:36" ht="13.8" thickBot="1" x14ac:dyDescent="0.3">
      <c r="A42" s="66"/>
      <c r="B42" s="67"/>
      <c r="C42" s="68"/>
      <c r="D42" s="69"/>
      <c r="E42" s="70">
        <f t="shared" si="45"/>
        <v>0</v>
      </c>
      <c r="F42" s="71" t="str">
        <f t="shared" si="46"/>
        <v/>
      </c>
      <c r="G42" s="72" t="str">
        <f t="shared" si="47"/>
        <v/>
      </c>
      <c r="H42" s="74"/>
      <c r="I42" s="66"/>
      <c r="J42" s="67"/>
      <c r="K42" s="68"/>
      <c r="L42" s="69"/>
      <c r="M42" s="41">
        <f t="shared" si="48"/>
        <v>0</v>
      </c>
      <c r="N42" s="41" t="str">
        <f t="shared" si="49"/>
        <v/>
      </c>
      <c r="O42" s="41" t="str">
        <f t="shared" si="50"/>
        <v/>
      </c>
      <c r="P42" s="45"/>
      <c r="Q42" s="49"/>
      <c r="R42" s="49"/>
      <c r="S42" s="49"/>
      <c r="T42" s="49"/>
      <c r="U42" s="49"/>
      <c r="V42" s="49"/>
      <c r="W42" s="49"/>
      <c r="X42" s="49"/>
      <c r="Y42" s="49"/>
      <c r="Z42" s="45"/>
      <c r="AA42" s="134"/>
      <c r="AB42" s="132"/>
      <c r="AC42" s="82"/>
      <c r="AD42" s="52">
        <f t="shared" si="54"/>
        <v>0</v>
      </c>
      <c r="AE42" s="52" t="str">
        <f t="shared" si="55"/>
        <v/>
      </c>
      <c r="AF42" s="52" t="str">
        <f t="shared" si="56"/>
        <v/>
      </c>
      <c r="AG42" s="53"/>
      <c r="AH42" s="166"/>
      <c r="AI42" s="166"/>
    </row>
    <row r="43" spans="1:36" ht="13.8" thickBot="1" x14ac:dyDescent="0.3">
      <c r="A43" s="66"/>
      <c r="B43" s="67"/>
      <c r="C43" s="68"/>
      <c r="D43" s="69"/>
      <c r="E43" s="70">
        <f t="shared" si="45"/>
        <v>0</v>
      </c>
      <c r="F43" s="71" t="str">
        <f t="shared" si="46"/>
        <v/>
      </c>
      <c r="G43" s="72" t="str">
        <f t="shared" si="47"/>
        <v/>
      </c>
      <c r="H43" s="74"/>
      <c r="I43" s="66"/>
      <c r="J43" s="67"/>
      <c r="K43" s="68"/>
      <c r="L43" s="69"/>
      <c r="M43" s="41">
        <f t="shared" si="48"/>
        <v>0</v>
      </c>
      <c r="N43" s="41" t="str">
        <f t="shared" si="49"/>
        <v/>
      </c>
      <c r="O43" s="41" t="str">
        <f t="shared" si="50"/>
        <v/>
      </c>
      <c r="P43" s="45"/>
      <c r="Q43" s="40"/>
      <c r="R43" s="40"/>
      <c r="S43" s="40"/>
      <c r="T43" s="40"/>
      <c r="U43" s="40"/>
      <c r="V43" s="40"/>
      <c r="W43" s="40"/>
      <c r="X43" s="40"/>
      <c r="Y43" s="40"/>
      <c r="Z43" s="41"/>
      <c r="AA43" s="50"/>
      <c r="AB43" s="78"/>
      <c r="AC43" s="116"/>
      <c r="AD43" s="113"/>
      <c r="AE43" s="113"/>
      <c r="AF43" s="113"/>
      <c r="AG43" s="114"/>
      <c r="AH43" s="85"/>
      <c r="AI43" s="85"/>
    </row>
    <row r="44" spans="1:36" x14ac:dyDescent="0.25">
      <c r="A44" s="66"/>
      <c r="B44" s="67"/>
      <c r="C44" s="68"/>
      <c r="D44" s="69"/>
      <c r="E44" s="70">
        <f t="shared" si="45"/>
        <v>0</v>
      </c>
      <c r="F44" s="71" t="str">
        <f t="shared" si="46"/>
        <v/>
      </c>
      <c r="G44" s="72" t="str">
        <f t="shared" si="47"/>
        <v/>
      </c>
      <c r="H44" s="74"/>
      <c r="I44" s="66"/>
      <c r="J44" s="67"/>
      <c r="K44" s="68"/>
      <c r="L44" s="69"/>
      <c r="M44" s="41">
        <f t="shared" si="48"/>
        <v>0</v>
      </c>
      <c r="N44" s="41" t="str">
        <f t="shared" si="49"/>
        <v/>
      </c>
      <c r="O44" s="41" t="str">
        <f t="shared" si="50"/>
        <v/>
      </c>
      <c r="P44" s="45"/>
      <c r="Q44" s="40"/>
      <c r="R44" s="40"/>
      <c r="S44" s="40"/>
      <c r="T44" s="40"/>
      <c r="U44" s="40"/>
      <c r="V44" s="40"/>
      <c r="W44" s="40"/>
      <c r="X44" s="40"/>
      <c r="Y44" s="40"/>
      <c r="Z44" s="45"/>
      <c r="AA44" s="63"/>
      <c r="AB44" s="30"/>
      <c r="AC44" s="30"/>
      <c r="AD44" s="41"/>
      <c r="AE44" s="41"/>
      <c r="AF44" s="41"/>
      <c r="AG44" s="59"/>
      <c r="AH44" s="75"/>
      <c r="AI44" s="75"/>
    </row>
    <row r="45" spans="1:36" x14ac:dyDescent="0.25">
      <c r="P45" s="45"/>
      <c r="Q45" s="55"/>
      <c r="R45" s="55"/>
      <c r="S45" s="55"/>
      <c r="T45" s="55"/>
      <c r="U45" s="55"/>
      <c r="V45" s="55"/>
      <c r="W45" s="55"/>
      <c r="X45" s="55"/>
      <c r="Y45" s="55"/>
      <c r="AA45" s="63"/>
      <c r="AB45" s="30"/>
      <c r="AC45" s="30"/>
      <c r="AD45" s="41"/>
      <c r="AE45" s="41"/>
      <c r="AF45" s="41"/>
      <c r="AG45" s="59"/>
      <c r="AH45" s="54"/>
      <c r="AI45" s="54"/>
    </row>
    <row r="46" spans="1:36" x14ac:dyDescent="0.25">
      <c r="A46" s="64"/>
      <c r="B46" s="64"/>
      <c r="C46" s="64"/>
      <c r="D46" s="64"/>
      <c r="E46" s="41"/>
      <c r="F46" s="41"/>
      <c r="G46" s="41"/>
      <c r="H46" s="41"/>
      <c r="I46" s="64"/>
      <c r="J46" s="64"/>
      <c r="K46" s="64"/>
      <c r="L46" s="64"/>
      <c r="M46" s="41"/>
      <c r="N46" s="41"/>
      <c r="O46" s="41"/>
      <c r="Q46" s="40"/>
      <c r="R46" s="40"/>
      <c r="S46" s="40"/>
      <c r="T46" s="40"/>
      <c r="U46" s="40"/>
      <c r="V46" s="40"/>
      <c r="W46" s="40"/>
      <c r="X46" s="40"/>
      <c r="Y46" s="40"/>
      <c r="Z46" s="64"/>
      <c r="AA46" s="63"/>
      <c r="AB46" s="30"/>
      <c r="AC46" s="30"/>
      <c r="AD46" s="41"/>
      <c r="AE46" s="41"/>
      <c r="AF46" s="41"/>
      <c r="AG46" s="59"/>
      <c r="AH46" s="79"/>
      <c r="AI46" s="79"/>
    </row>
    <row r="47" spans="1:36" x14ac:dyDescent="0.25">
      <c r="A47" s="64"/>
      <c r="B47" s="64"/>
      <c r="C47" s="64"/>
      <c r="D47" s="64"/>
      <c r="E47" s="41"/>
      <c r="F47" s="41"/>
      <c r="G47" s="41"/>
      <c r="H47" s="41"/>
      <c r="I47" s="64"/>
      <c r="J47" s="64"/>
      <c r="K47" s="64"/>
      <c r="L47" s="64"/>
      <c r="M47" s="64"/>
      <c r="N47" s="64"/>
      <c r="O47" s="41"/>
      <c r="P47" s="64"/>
      <c r="Q47" s="55"/>
      <c r="R47" s="55"/>
      <c r="S47" s="55"/>
      <c r="T47" s="55"/>
      <c r="U47" s="55"/>
      <c r="V47" s="55"/>
      <c r="W47" s="55"/>
      <c r="X47" s="55"/>
      <c r="Y47" s="55"/>
      <c r="Z47" s="64"/>
      <c r="AA47" s="111"/>
      <c r="AB47" s="85"/>
      <c r="AC47" s="112"/>
      <c r="AD47" s="113"/>
      <c r="AE47" s="113"/>
      <c r="AF47" s="113"/>
      <c r="AG47" s="114"/>
      <c r="AH47" s="85"/>
      <c r="AI47" s="85"/>
      <c r="AJ47" s="64"/>
    </row>
    <row r="48" spans="1:36" x14ac:dyDescent="0.25">
      <c r="A48" s="64"/>
      <c r="B48" s="64"/>
      <c r="C48" s="64"/>
      <c r="D48" s="64"/>
      <c r="E48" s="41"/>
      <c r="F48" s="41"/>
      <c r="G48" s="41"/>
      <c r="H48" s="41"/>
      <c r="I48" s="64"/>
      <c r="J48" s="64"/>
      <c r="K48" s="64"/>
      <c r="L48" s="64"/>
      <c r="M48" s="64"/>
      <c r="N48" s="64"/>
      <c r="O48" s="41"/>
      <c r="P48" s="64"/>
      <c r="Q48" s="55"/>
      <c r="R48" s="55"/>
      <c r="S48" s="55"/>
      <c r="T48" s="55"/>
      <c r="U48" s="55"/>
      <c r="V48" s="55"/>
      <c r="W48" s="55"/>
      <c r="X48" s="55"/>
      <c r="Y48" s="55"/>
      <c r="Z48" s="64"/>
      <c r="AA48" s="115"/>
      <c r="AB48" s="85"/>
      <c r="AC48" s="112"/>
      <c r="AD48" s="113"/>
      <c r="AE48" s="113"/>
      <c r="AF48" s="113"/>
      <c r="AG48" s="114"/>
      <c r="AH48" s="85"/>
      <c r="AI48" s="85"/>
      <c r="AJ48" s="64"/>
    </row>
    <row r="49" spans="1:36" x14ac:dyDescent="0.25">
      <c r="A49" s="64"/>
      <c r="B49" s="64"/>
      <c r="C49" s="64"/>
      <c r="D49" s="64"/>
      <c r="E49" s="41"/>
      <c r="F49" s="41"/>
      <c r="G49" s="41"/>
      <c r="H49" s="41"/>
      <c r="I49" s="64"/>
      <c r="J49" s="64"/>
      <c r="K49" s="64"/>
      <c r="L49" s="64"/>
      <c r="M49" s="64"/>
      <c r="N49" s="64"/>
      <c r="O49" s="41"/>
      <c r="P49" s="64"/>
      <c r="Q49" s="55"/>
      <c r="R49" s="55"/>
      <c r="S49" s="55"/>
      <c r="T49" s="55"/>
      <c r="U49" s="55"/>
      <c r="V49" s="55"/>
      <c r="W49" s="55"/>
      <c r="X49" s="55"/>
      <c r="Y49" s="55"/>
      <c r="Z49" s="64"/>
      <c r="AA49" s="115"/>
      <c r="AB49" s="85"/>
      <c r="AC49" s="112"/>
      <c r="AD49" s="113"/>
      <c r="AE49" s="113"/>
      <c r="AF49" s="113"/>
      <c r="AG49" s="114"/>
      <c r="AH49" s="85"/>
      <c r="AI49" s="85"/>
      <c r="AJ49" s="64"/>
    </row>
    <row r="50" spans="1:36" x14ac:dyDescent="0.25">
      <c r="A50" s="64"/>
      <c r="B50" s="64"/>
      <c r="C50" s="64"/>
      <c r="D50" s="64"/>
      <c r="E50" s="41"/>
      <c r="F50" s="41"/>
      <c r="G50" s="41"/>
      <c r="H50" s="41"/>
      <c r="I50" s="64"/>
      <c r="J50" s="64"/>
      <c r="K50" s="64"/>
      <c r="L50" s="64"/>
      <c r="M50" s="64"/>
      <c r="N50" s="64"/>
      <c r="O50" s="41"/>
      <c r="P50" s="64"/>
      <c r="Q50" s="55"/>
      <c r="R50" s="55"/>
      <c r="S50" s="55"/>
      <c r="T50" s="55"/>
      <c r="U50" s="55"/>
      <c r="V50" s="55"/>
      <c r="W50" s="55"/>
      <c r="X50" s="55"/>
      <c r="Y50" s="55"/>
      <c r="Z50" s="64"/>
      <c r="AA50" s="115"/>
      <c r="AB50" s="85"/>
      <c r="AC50" s="112"/>
      <c r="AD50" s="113"/>
      <c r="AE50" s="113"/>
      <c r="AF50" s="113"/>
      <c r="AG50" s="114"/>
      <c r="AH50" s="85"/>
      <c r="AI50" s="85"/>
      <c r="AJ50" s="64"/>
    </row>
    <row r="51" spans="1:36" x14ac:dyDescent="0.25">
      <c r="M51" s="64"/>
      <c r="N51" s="64"/>
      <c r="O51" s="41"/>
      <c r="P51" s="64"/>
      <c r="Q51" s="55"/>
      <c r="R51" s="55"/>
      <c r="S51" s="55"/>
      <c r="T51" s="55"/>
      <c r="U51" s="55"/>
      <c r="V51" s="55"/>
      <c r="W51" s="55"/>
      <c r="X51" s="55"/>
      <c r="Y51" s="55"/>
      <c r="Z51" s="64"/>
      <c r="AA51" s="115"/>
      <c r="AB51" s="85"/>
      <c r="AC51" s="112"/>
      <c r="AD51" s="113"/>
      <c r="AE51" s="113"/>
      <c r="AF51" s="113"/>
      <c r="AG51" s="114"/>
      <c r="AH51" s="85"/>
      <c r="AI51" s="85"/>
      <c r="AJ51" s="64"/>
    </row>
    <row r="52" spans="1:36" x14ac:dyDescent="0.25">
      <c r="Q52" s="55"/>
      <c r="R52" s="55"/>
      <c r="S52" s="55"/>
      <c r="T52" s="55"/>
      <c r="U52" s="55"/>
      <c r="V52" s="55"/>
      <c r="W52" s="55"/>
      <c r="X52" s="55"/>
      <c r="Y52" s="55"/>
      <c r="AA52" s="115"/>
      <c r="AB52" s="85"/>
      <c r="AC52" s="116"/>
      <c r="AD52" s="113"/>
      <c r="AE52" s="113"/>
      <c r="AF52" s="113"/>
      <c r="AG52" s="114"/>
      <c r="AH52" s="85"/>
      <c r="AI52" s="85"/>
      <c r="AJ52" s="64"/>
    </row>
    <row r="53" spans="1:36" x14ac:dyDescent="0.25">
      <c r="AA53" s="115"/>
      <c r="AB53" s="41"/>
      <c r="AC53" s="65"/>
      <c r="AD53" s="41"/>
      <c r="AE53" s="41"/>
      <c r="AF53" s="41"/>
      <c r="AG53" s="42"/>
      <c r="AH53" s="168"/>
      <c r="AI53" s="168"/>
      <c r="AJ53" s="64"/>
    </row>
    <row r="54" spans="1:36" x14ac:dyDescent="0.25">
      <c r="AA54" s="41"/>
      <c r="AB54" s="41"/>
      <c r="AC54" s="65"/>
      <c r="AD54" s="41"/>
      <c r="AE54" s="41"/>
      <c r="AF54" s="41"/>
      <c r="AG54" s="42"/>
      <c r="AH54" s="168"/>
      <c r="AI54" s="168"/>
      <c r="AJ54" s="64"/>
    </row>
    <row r="55" spans="1:36" x14ac:dyDescent="0.25">
      <c r="AA55" s="41"/>
      <c r="AB55" s="43"/>
      <c r="AC55" s="65"/>
      <c r="AD55" s="41"/>
      <c r="AE55" s="41"/>
      <c r="AF55" s="41"/>
      <c r="AG55" s="42"/>
      <c r="AH55" s="168"/>
      <c r="AI55" s="168"/>
    </row>
    <row r="56" spans="1:36" x14ac:dyDescent="0.25">
      <c r="AA56" s="41"/>
      <c r="AB56" s="43"/>
      <c r="AC56" s="65"/>
      <c r="AD56" s="41"/>
      <c r="AE56" s="41"/>
      <c r="AF56" s="41"/>
      <c r="AG56" s="42"/>
      <c r="AH56" s="168"/>
      <c r="AI56" s="168"/>
    </row>
    <row r="57" spans="1:36" x14ac:dyDescent="0.25">
      <c r="AA57" s="41"/>
      <c r="AB57" s="41"/>
      <c r="AC57" s="65"/>
      <c r="AD57" s="41"/>
      <c r="AE57" s="41"/>
      <c r="AF57" s="41"/>
      <c r="AG57" s="42"/>
      <c r="AH57" s="168"/>
      <c r="AI57" s="168"/>
    </row>
    <row r="58" spans="1:36" x14ac:dyDescent="0.25">
      <c r="AA58" s="41"/>
      <c r="AB58" s="65"/>
      <c r="AC58" s="65"/>
      <c r="AD58" s="41"/>
      <c r="AE58" s="41"/>
      <c r="AF58" s="41"/>
      <c r="AG58" s="42"/>
      <c r="AH58" s="168"/>
      <c r="AI58" s="168"/>
    </row>
    <row r="59" spans="1:36" x14ac:dyDescent="0.25">
      <c r="AA59" s="41"/>
      <c r="AB59" s="65"/>
      <c r="AC59" s="65"/>
      <c r="AD59" s="41"/>
      <c r="AE59" s="41"/>
      <c r="AF59" s="41"/>
      <c r="AG59" s="42"/>
      <c r="AH59" s="167"/>
      <c r="AI59" s="167"/>
    </row>
    <row r="60" spans="1:36" x14ac:dyDescent="0.25">
      <c r="AA60" s="41"/>
      <c r="AB60" s="41"/>
      <c r="AC60" s="41"/>
      <c r="AD60" s="41"/>
      <c r="AE60" s="41"/>
      <c r="AF60" s="41"/>
      <c r="AG60" s="41"/>
      <c r="AH60" s="41"/>
      <c r="AI60" s="41"/>
    </row>
    <row r="61" spans="1:36" x14ac:dyDescent="0.25">
      <c r="AA61" s="41"/>
      <c r="AB61" s="54"/>
      <c r="AC61" s="54"/>
      <c r="AD61" s="54"/>
      <c r="AE61" s="54"/>
      <c r="AF61" s="54"/>
      <c r="AG61" s="54"/>
      <c r="AH61" s="54"/>
      <c r="AI61" s="54"/>
    </row>
    <row r="62" spans="1:36" x14ac:dyDescent="0.25">
      <c r="AA62" s="54"/>
      <c r="AB62" s="41"/>
      <c r="AC62" s="41"/>
      <c r="AD62" s="41"/>
      <c r="AE62" s="41"/>
      <c r="AF62" s="41"/>
      <c r="AG62" s="41"/>
      <c r="AH62" s="41"/>
      <c r="AI62" s="41"/>
    </row>
    <row r="63" spans="1:36" x14ac:dyDescent="0.25">
      <c r="AA63" s="41"/>
      <c r="AB63" s="45"/>
      <c r="AC63" s="45"/>
      <c r="AD63" s="45"/>
      <c r="AE63" s="45"/>
      <c r="AF63" s="45"/>
      <c r="AG63" s="41"/>
      <c r="AH63" s="45"/>
      <c r="AI63" s="45"/>
    </row>
    <row r="64" spans="1:36" x14ac:dyDescent="0.25">
      <c r="AA64" s="45"/>
    </row>
  </sheetData>
  <sheetProtection algorithmName="SHA-512" hashValue="fFEmMoVDbrR1Yk0X1pNCiATigcJgyMDI7twR1bmcEUL3zvU3b6Gm6Wbb5f3QbXtTVXvO3v9/QvL9bvcW7GGSSw==" saltValue="NGhLjHkWQGzSM1XFdCTeXA==" spinCount="100000" sheet="1" objects="1" scenarios="1"/>
  <mergeCells count="80">
    <mergeCell ref="C16:D16"/>
    <mergeCell ref="I16:L16"/>
    <mergeCell ref="AH30:AI30"/>
    <mergeCell ref="Q28:R28"/>
    <mergeCell ref="Q26:R26"/>
    <mergeCell ref="X17:Y17"/>
    <mergeCell ref="C17:D17"/>
    <mergeCell ref="I17:L17"/>
    <mergeCell ref="C18:D18"/>
    <mergeCell ref="C21:D21"/>
    <mergeCell ref="I21:L21"/>
    <mergeCell ref="C20:D20"/>
    <mergeCell ref="I20:L20"/>
    <mergeCell ref="I18:L18"/>
    <mergeCell ref="C22:D22"/>
    <mergeCell ref="I22:L22"/>
    <mergeCell ref="X16:Y16"/>
    <mergeCell ref="Q27:R27"/>
    <mergeCell ref="Q23:R23"/>
    <mergeCell ref="Q24:R24"/>
    <mergeCell ref="Q25:R25"/>
    <mergeCell ref="Q21:R21"/>
    <mergeCell ref="AG1:AI1"/>
    <mergeCell ref="C7:D7"/>
    <mergeCell ref="I7:L7"/>
    <mergeCell ref="X7:Y7"/>
    <mergeCell ref="Z1:AB1"/>
    <mergeCell ref="B1:Q1"/>
    <mergeCell ref="S1:Y1"/>
    <mergeCell ref="AH8:AI8"/>
    <mergeCell ref="C9:D9"/>
    <mergeCell ref="I9:L9"/>
    <mergeCell ref="X10:Y10"/>
    <mergeCell ref="C8:D8"/>
    <mergeCell ref="AH9:AI9"/>
    <mergeCell ref="X8:Y8"/>
    <mergeCell ref="C10:D10"/>
    <mergeCell ref="I10:L10"/>
    <mergeCell ref="X9:Y9"/>
    <mergeCell ref="X12:Y12"/>
    <mergeCell ref="X11:Y11"/>
    <mergeCell ref="X13:Y13"/>
    <mergeCell ref="C15:D15"/>
    <mergeCell ref="I15:L15"/>
    <mergeCell ref="C11:D11"/>
    <mergeCell ref="I11:L11"/>
    <mergeCell ref="C14:D14"/>
    <mergeCell ref="I14:L14"/>
    <mergeCell ref="C12:D12"/>
    <mergeCell ref="I12:L12"/>
    <mergeCell ref="C13:D13"/>
    <mergeCell ref="I13:L13"/>
    <mergeCell ref="X14:Y14"/>
    <mergeCell ref="X15:Y15"/>
    <mergeCell ref="C19:D19"/>
    <mergeCell ref="I19:L19"/>
    <mergeCell ref="Q22:R22"/>
    <mergeCell ref="Q19:W19"/>
    <mergeCell ref="C23:D23"/>
    <mergeCell ref="I23:L23"/>
    <mergeCell ref="C24:D24"/>
    <mergeCell ref="I24:L24"/>
    <mergeCell ref="A25:L25"/>
    <mergeCell ref="AH57:AI57"/>
    <mergeCell ref="AH58:AI58"/>
    <mergeCell ref="AH38:AI38"/>
    <mergeCell ref="AH39:AI39"/>
    <mergeCell ref="AH40:AI40"/>
    <mergeCell ref="AH41:AI41"/>
    <mergeCell ref="AH42:AI42"/>
    <mergeCell ref="AH29:AI29"/>
    <mergeCell ref="AH19:AI19"/>
    <mergeCell ref="AH26:AI26"/>
    <mergeCell ref="AH27:AI27"/>
    <mergeCell ref="AH28:AI28"/>
    <mergeCell ref="AH59:AI59"/>
    <mergeCell ref="AH53:AI53"/>
    <mergeCell ref="AH54:AI54"/>
    <mergeCell ref="AH55:AI55"/>
    <mergeCell ref="AH56:AI56"/>
  </mergeCells>
  <conditionalFormatting sqref="AB57 AB53:AB54">
    <cfRule type="expression" dxfId="88" priority="159" stopIfTrue="1">
      <formula>(AD53="")</formula>
    </cfRule>
    <cfRule type="expression" dxfId="87" priority="160" stopIfTrue="1">
      <formula>(NOT(OR(AD53="A",AD53="B",AD53="C",AD53="D",AD53="X",AD53="P")))</formula>
    </cfRule>
  </conditionalFormatting>
  <conditionalFormatting sqref="AA54:AA60">
    <cfRule type="expression" dxfId="86" priority="161" stopIfTrue="1">
      <formula>(AC53="")</formula>
    </cfRule>
    <cfRule type="expression" dxfId="85" priority="162" stopIfTrue="1">
      <formula>(NOT(OR(AC53="A",AC53="B",AC53="C",AC53="D",AC53="X",AC53="P",AND(AC53&gt;=0,AC53&lt;=4,ISNUMBER(AC53)))))</formula>
    </cfRule>
  </conditionalFormatting>
  <conditionalFormatting sqref="A29:A44 I29:I44 AA23 AA20 Q7 A7:A17 A19:A24 Q16 Q9:Q12 AA26:AA29 AA11:AA15 AA8:AA9">
    <cfRule type="expression" dxfId="84" priority="158" stopIfTrue="1">
      <formula>(C7="")</formula>
    </cfRule>
  </conditionalFormatting>
  <conditionalFormatting sqref="B29:B44 J29:J44 AB23 AB19:AB20 R7 B7:B17 B19:B24 R16 R9:R12 AB11:AB15 AB8:AB9 AB25:AB29">
    <cfRule type="expression" dxfId="83" priority="157" stopIfTrue="1">
      <formula>(C7="")</formula>
    </cfRule>
  </conditionalFormatting>
  <conditionalFormatting sqref="A9:A10">
    <cfRule type="expression" dxfId="82" priority="156" stopIfTrue="1">
      <formula>(C9="")</formula>
    </cfRule>
  </conditionalFormatting>
  <conditionalFormatting sqref="B9:B10">
    <cfRule type="expression" dxfId="81" priority="155" stopIfTrue="1">
      <formula>(C9="")</formula>
    </cfRule>
  </conditionalFormatting>
  <conditionalFormatting sqref="A19:A20">
    <cfRule type="expression" dxfId="80" priority="154" stopIfTrue="1">
      <formula>(C19="")</formula>
    </cfRule>
  </conditionalFormatting>
  <conditionalFormatting sqref="B19">
    <cfRule type="expression" dxfId="79" priority="153" stopIfTrue="1">
      <formula>(C19="")</formula>
    </cfRule>
  </conditionalFormatting>
  <conditionalFormatting sqref="A11">
    <cfRule type="expression" dxfId="78" priority="152" stopIfTrue="1">
      <formula>(C11="")</formula>
    </cfRule>
  </conditionalFormatting>
  <conditionalFormatting sqref="B11">
    <cfRule type="expression" dxfId="77" priority="151" stopIfTrue="1">
      <formula>(C11="")</formula>
    </cfRule>
  </conditionalFormatting>
  <conditionalFormatting sqref="A29">
    <cfRule type="expression" dxfId="76" priority="150" stopIfTrue="1">
      <formula>(C29="")</formula>
    </cfRule>
  </conditionalFormatting>
  <conditionalFormatting sqref="B29">
    <cfRule type="expression" dxfId="75" priority="149" stopIfTrue="1">
      <formula>(C29="")</formula>
    </cfRule>
  </conditionalFormatting>
  <conditionalFormatting sqref="I29">
    <cfRule type="expression" dxfId="74" priority="148" stopIfTrue="1">
      <formula>(K29="")</formula>
    </cfRule>
  </conditionalFormatting>
  <conditionalFormatting sqref="J29">
    <cfRule type="expression" dxfId="73" priority="147" stopIfTrue="1">
      <formula>(K29="")</formula>
    </cfRule>
  </conditionalFormatting>
  <conditionalFormatting sqref="Q7">
    <cfRule type="expression" dxfId="72" priority="146" stopIfTrue="1">
      <formula>(S7="")</formula>
    </cfRule>
  </conditionalFormatting>
  <conditionalFormatting sqref="R7">
    <cfRule type="expression" dxfId="71" priority="145" stopIfTrue="1">
      <formula>(S7="")</formula>
    </cfRule>
  </conditionalFormatting>
  <conditionalFormatting sqref="AG33:AG43 AG47:AG52 AG19:AG20 W7 H7:H17 H19:H24 W16 W9:W12 AG11:AG15 AG9 AG23:AG29">
    <cfRule type="expression" dxfId="70" priority="142" stopIfTrue="1">
      <formula>H7&lt;&gt;""</formula>
    </cfRule>
  </conditionalFormatting>
  <conditionalFormatting sqref="A12">
    <cfRule type="expression" dxfId="69" priority="139" stopIfTrue="1">
      <formula>(C12="")</formula>
    </cfRule>
  </conditionalFormatting>
  <conditionalFormatting sqref="B12">
    <cfRule type="expression" dxfId="68" priority="138" stopIfTrue="1">
      <formula>(C12="")</formula>
    </cfRule>
  </conditionalFormatting>
  <conditionalFormatting sqref="A22">
    <cfRule type="expression" dxfId="67" priority="137" stopIfTrue="1">
      <formula>(C22="")</formula>
    </cfRule>
  </conditionalFormatting>
  <conditionalFormatting sqref="B22">
    <cfRule type="expression" dxfId="66" priority="136" stopIfTrue="1">
      <formula>(C22="")</formula>
    </cfRule>
  </conditionalFormatting>
  <conditionalFormatting sqref="AA33:AA34">
    <cfRule type="expression" dxfId="65" priority="124" stopIfTrue="1">
      <formula>(AC33="")</formula>
    </cfRule>
  </conditionalFormatting>
  <conditionalFormatting sqref="AB33:AB34">
    <cfRule type="expression" dxfId="64" priority="123" stopIfTrue="1">
      <formula>(AC33="")</formula>
    </cfRule>
  </conditionalFormatting>
  <conditionalFormatting sqref="AB36">
    <cfRule type="expression" dxfId="63" priority="117" stopIfTrue="1">
      <formula>(AC36="")</formula>
    </cfRule>
  </conditionalFormatting>
  <conditionalFormatting sqref="AA36">
    <cfRule type="expression" dxfId="62" priority="118" stopIfTrue="1">
      <formula>(AC36="")</formula>
    </cfRule>
  </conditionalFormatting>
  <conditionalFormatting sqref="AB35">
    <cfRule type="expression" dxfId="61" priority="115" stopIfTrue="1">
      <formula>(AC35="")</formula>
    </cfRule>
  </conditionalFormatting>
  <conditionalFormatting sqref="AA35">
    <cfRule type="expression" dxfId="60" priority="116" stopIfTrue="1">
      <formula>(AC35="")</formula>
    </cfRule>
  </conditionalFormatting>
  <conditionalFormatting sqref="AA53">
    <cfRule type="expression" dxfId="59" priority="114" stopIfTrue="1">
      <formula>(AC52="")</formula>
    </cfRule>
  </conditionalFormatting>
  <conditionalFormatting sqref="AA45:AA46">
    <cfRule type="expression" dxfId="58" priority="173" stopIfTrue="1">
      <formula>SUM(AF48:AF52)&lt;15</formula>
    </cfRule>
    <cfRule type="expression" dxfId="57" priority="174" stopIfTrue="1">
      <formula>SUM(AF48:AF52)&gt;15</formula>
    </cfRule>
  </conditionalFormatting>
  <conditionalFormatting sqref="AA44">
    <cfRule type="expression" dxfId="56" priority="96" stopIfTrue="1">
      <formula>SUM(AF47:AF51)&lt;15</formula>
    </cfRule>
    <cfRule type="expression" dxfId="55" priority="97" stopIfTrue="1">
      <formula>SUM(AF47:AF51)&gt;15</formula>
    </cfRule>
  </conditionalFormatting>
  <conditionalFormatting sqref="AA47:AA52">
    <cfRule type="expression" dxfId="54" priority="95" stopIfTrue="1">
      <formula>(AC47="")</formula>
    </cfRule>
  </conditionalFormatting>
  <conditionalFormatting sqref="AB47:AB52">
    <cfRule type="expression" dxfId="53" priority="94" stopIfTrue="1">
      <formula>(AC47="")</formula>
    </cfRule>
  </conditionalFormatting>
  <conditionalFormatting sqref="AA32">
    <cfRule type="expression" dxfId="52" priority="199" stopIfTrue="1">
      <formula>SUM(AF38:AF42)&lt;9</formula>
    </cfRule>
    <cfRule type="expression" dxfId="51" priority="200" stopIfTrue="1">
      <formula>SUM(AF38:AF42)&gt;9</formula>
    </cfRule>
  </conditionalFormatting>
  <conditionalFormatting sqref="A8">
    <cfRule type="expression" dxfId="50" priority="281" stopIfTrue="1">
      <formula>(#REF!="")</formula>
    </cfRule>
  </conditionalFormatting>
  <conditionalFormatting sqref="B8">
    <cfRule type="expression" dxfId="49" priority="283" stopIfTrue="1">
      <formula>(#REF!="")</formula>
    </cfRule>
  </conditionalFormatting>
  <conditionalFormatting sqref="AA8">
    <cfRule type="expression" dxfId="48" priority="58" stopIfTrue="1">
      <formula>(AC8="")</formula>
    </cfRule>
  </conditionalFormatting>
  <conditionalFormatting sqref="AB8">
    <cfRule type="expression" dxfId="47" priority="57" stopIfTrue="1">
      <formula>(AC8="")</formula>
    </cfRule>
  </conditionalFormatting>
  <conditionalFormatting sqref="AA38:AA42">
    <cfRule type="expression" dxfId="46" priority="50" stopIfTrue="1">
      <formula>(AC38="")</formula>
    </cfRule>
  </conditionalFormatting>
  <conditionalFormatting sqref="AB38:AB42">
    <cfRule type="expression" dxfId="45" priority="49" stopIfTrue="1">
      <formula>(AC38="")</formula>
    </cfRule>
  </conditionalFormatting>
  <conditionalFormatting sqref="AA38">
    <cfRule type="expression" dxfId="44" priority="48" stopIfTrue="1">
      <formula>(AC38="")</formula>
    </cfRule>
  </conditionalFormatting>
  <conditionalFormatting sqref="AB38">
    <cfRule type="expression" dxfId="43" priority="47" stopIfTrue="1">
      <formula>(AC38="")</formula>
    </cfRule>
  </conditionalFormatting>
  <conditionalFormatting sqref="AA16">
    <cfRule type="expression" dxfId="42" priority="42" stopIfTrue="1">
      <formula>(AC16="")</formula>
    </cfRule>
  </conditionalFormatting>
  <conditionalFormatting sqref="AB16">
    <cfRule type="expression" dxfId="41" priority="41" stopIfTrue="1">
      <formula>(AC16="")</formula>
    </cfRule>
  </conditionalFormatting>
  <conditionalFormatting sqref="AG16">
    <cfRule type="expression" dxfId="40" priority="40" stopIfTrue="1">
      <formula>AG16&lt;&gt;""</formula>
    </cfRule>
  </conditionalFormatting>
  <conditionalFormatting sqref="Q8">
    <cfRule type="expression" dxfId="39" priority="39" stopIfTrue="1">
      <formula>(S8="")</formula>
    </cfRule>
  </conditionalFormatting>
  <conditionalFormatting sqref="R8">
    <cfRule type="expression" dxfId="38" priority="38" stopIfTrue="1">
      <formula>(S8="")</formula>
    </cfRule>
  </conditionalFormatting>
  <conditionalFormatting sqref="W8">
    <cfRule type="expression" dxfId="37" priority="37" stopIfTrue="1">
      <formula>W8&lt;&gt;""</formula>
    </cfRule>
  </conditionalFormatting>
  <conditionalFormatting sqref="Q15">
    <cfRule type="expression" dxfId="36" priority="36" stopIfTrue="1">
      <formula>(S15="")</formula>
    </cfRule>
  </conditionalFormatting>
  <conditionalFormatting sqref="R15">
    <cfRule type="expression" dxfId="35" priority="35" stopIfTrue="1">
      <formula>(S15="")</formula>
    </cfRule>
  </conditionalFormatting>
  <conditionalFormatting sqref="W15">
    <cfRule type="expression" dxfId="34" priority="34" stopIfTrue="1">
      <formula>W15&lt;&gt;""</formula>
    </cfRule>
  </conditionalFormatting>
  <conditionalFormatting sqref="Q22:R22">
    <cfRule type="expression" dxfId="33" priority="33">
      <formula>$Q$22&lt;2</formula>
    </cfRule>
  </conditionalFormatting>
  <conditionalFormatting sqref="A3">
    <cfRule type="expression" dxfId="32" priority="388" stopIfTrue="1">
      <formula>SUM(F7:F24)&lt;40</formula>
    </cfRule>
    <cfRule type="expression" dxfId="31" priority="389" stopIfTrue="1">
      <formula>SUM(F7:F24)&gt;40</formula>
    </cfRule>
  </conditionalFormatting>
  <conditionalFormatting sqref="A18">
    <cfRule type="expression" dxfId="30" priority="31" stopIfTrue="1">
      <formula>(C18="")</formula>
    </cfRule>
  </conditionalFormatting>
  <conditionalFormatting sqref="B18">
    <cfRule type="expression" dxfId="29" priority="30" stopIfTrue="1">
      <formula>(C18="")</formula>
    </cfRule>
  </conditionalFormatting>
  <conditionalFormatting sqref="A18">
    <cfRule type="expression" dxfId="28" priority="29" stopIfTrue="1">
      <formula>(C18="")</formula>
    </cfRule>
  </conditionalFormatting>
  <conditionalFormatting sqref="B18">
    <cfRule type="expression" dxfId="27" priority="28" stopIfTrue="1">
      <formula>(C18="")</formula>
    </cfRule>
  </conditionalFormatting>
  <conditionalFormatting sqref="H18">
    <cfRule type="expression" dxfId="26" priority="27" stopIfTrue="1">
      <formula>H18&lt;&gt;""</formula>
    </cfRule>
  </conditionalFormatting>
  <conditionalFormatting sqref="Q14">
    <cfRule type="expression" dxfId="25" priority="26" stopIfTrue="1">
      <formula>(S14="")</formula>
    </cfRule>
  </conditionalFormatting>
  <conditionalFormatting sqref="R14">
    <cfRule type="expression" dxfId="24" priority="25" stopIfTrue="1">
      <formula>(S14="")</formula>
    </cfRule>
  </conditionalFormatting>
  <conditionalFormatting sqref="W14">
    <cfRule type="expression" dxfId="23" priority="24" stopIfTrue="1">
      <formula>W14&lt;&gt;""</formula>
    </cfRule>
  </conditionalFormatting>
  <conditionalFormatting sqref="Q3">
    <cfRule type="expression" dxfId="22" priority="403" stopIfTrue="1">
      <formula>SUM(U7:U17)&lt;31</formula>
    </cfRule>
    <cfRule type="expression" dxfId="21" priority="404" stopIfTrue="1">
      <formula>SUM(U7:U17)&gt;31</formula>
    </cfRule>
  </conditionalFormatting>
  <conditionalFormatting sqref="Q13">
    <cfRule type="expression" dxfId="20" priority="23" stopIfTrue="1">
      <formula>(S13="")</formula>
    </cfRule>
  </conditionalFormatting>
  <conditionalFormatting sqref="R13">
    <cfRule type="expression" dxfId="19" priority="22" stopIfTrue="1">
      <formula>(S13="")</formula>
    </cfRule>
  </conditionalFormatting>
  <conditionalFormatting sqref="W13">
    <cfRule type="expression" dxfId="18" priority="21" stopIfTrue="1">
      <formula>W13&lt;&gt;""</formula>
    </cfRule>
  </conditionalFormatting>
  <conditionalFormatting sqref="AA19">
    <cfRule type="expression" dxfId="17" priority="411" stopIfTrue="1">
      <formula>SUM(AF25:AF30)&lt;12</formula>
    </cfRule>
    <cfRule type="expression" dxfId="16" priority="412" stopIfTrue="1">
      <formula>SUM(AF25:AF30)&gt;12</formula>
    </cfRule>
  </conditionalFormatting>
  <conditionalFormatting sqref="AA10">
    <cfRule type="expression" dxfId="15" priority="20" stopIfTrue="1">
      <formula>(AC10="")</formula>
    </cfRule>
  </conditionalFormatting>
  <conditionalFormatting sqref="AB10">
    <cfRule type="expression" dxfId="14" priority="19" stopIfTrue="1">
      <formula>(AC10="")</formula>
    </cfRule>
  </conditionalFormatting>
  <conditionalFormatting sqref="AG10">
    <cfRule type="expression" dxfId="13" priority="18" stopIfTrue="1">
      <formula>AG10&lt;&gt;""</formula>
    </cfRule>
  </conditionalFormatting>
  <conditionalFormatting sqref="AA7">
    <cfRule type="expression" dxfId="12" priority="435" stopIfTrue="1">
      <formula>SUM(AF7:AF19)&lt;28</formula>
    </cfRule>
    <cfRule type="expression" dxfId="11" priority="436" stopIfTrue="1">
      <formula>SUM(AF7:AF19)&gt;28</formula>
    </cfRule>
  </conditionalFormatting>
  <conditionalFormatting sqref="AA3">
    <cfRule type="expression" dxfId="10" priority="437" stopIfTrue="1">
      <formula>SUM(AF9:AF42)&lt;49</formula>
    </cfRule>
    <cfRule type="expression" dxfId="9" priority="438" stopIfTrue="1">
      <formula>SUM(AF9:AF42)&gt;49</formula>
    </cfRule>
  </conditionalFormatting>
  <conditionalFormatting sqref="Q17">
    <cfRule type="expression" dxfId="8" priority="11" stopIfTrue="1">
      <formula>(S17="")</formula>
    </cfRule>
  </conditionalFormatting>
  <conditionalFormatting sqref="R17">
    <cfRule type="expression" dxfId="7" priority="10" stopIfTrue="1">
      <formula>(S17="")</formula>
    </cfRule>
  </conditionalFormatting>
  <conditionalFormatting sqref="W17">
    <cfRule type="expression" dxfId="6" priority="9" stopIfTrue="1">
      <formula>W17&lt;&gt;""</formula>
    </cfRule>
  </conditionalFormatting>
  <conditionalFormatting sqref="AA17">
    <cfRule type="expression" dxfId="5" priority="8" stopIfTrue="1">
      <formula>(AC17="")</formula>
    </cfRule>
  </conditionalFormatting>
  <conditionalFormatting sqref="AB17">
    <cfRule type="expression" dxfId="4" priority="7" stopIfTrue="1">
      <formula>(AC17="")</formula>
    </cfRule>
  </conditionalFormatting>
  <conditionalFormatting sqref="AG17">
    <cfRule type="expression" dxfId="3" priority="5" stopIfTrue="1">
      <formula>AG17&lt;&gt;""</formula>
    </cfRule>
  </conditionalFormatting>
  <conditionalFormatting sqref="Q26:R26">
    <cfRule type="expression" dxfId="2" priority="3">
      <formula>$Q$26&lt;2</formula>
    </cfRule>
  </conditionalFormatting>
  <conditionalFormatting sqref="AB30">
    <cfRule type="expression" dxfId="1" priority="2" stopIfTrue="1">
      <formula>(AC30="")</formula>
    </cfRule>
  </conditionalFormatting>
  <conditionalFormatting sqref="AG30">
    <cfRule type="expression" dxfId="0" priority="1" stopIfTrue="1">
      <formula>AG30&lt;&gt;""</formula>
    </cfRule>
  </conditionalFormatting>
  <printOptions horizontalCentered="1" verticalCentered="1"/>
  <pageMargins left="0.3" right="0.3" top="0.2" bottom="0.2" header="0.5" footer="0.5"/>
  <pageSetup scale="9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F21" sqref="F21"/>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205" t="s">
        <v>2</v>
      </c>
      <c r="B1" s="205"/>
      <c r="C1" s="205"/>
      <c r="D1" s="205"/>
      <c r="E1" s="205"/>
      <c r="F1" s="205"/>
      <c r="G1" s="5"/>
      <c r="H1" s="5"/>
    </row>
    <row r="2" spans="1:8" s="8" customFormat="1" ht="15.75" customHeight="1" x14ac:dyDescent="0.3">
      <c r="A2" s="206" t="s">
        <v>3</v>
      </c>
      <c r="B2" s="206"/>
      <c r="C2" s="206"/>
      <c r="D2" s="206"/>
      <c r="E2" s="206"/>
      <c r="F2" s="206"/>
      <c r="G2" s="7"/>
      <c r="H2" s="7"/>
    </row>
    <row r="3" spans="1:8" s="8" customFormat="1" ht="15" customHeight="1" x14ac:dyDescent="0.3">
      <c r="A3" s="206" t="s">
        <v>72</v>
      </c>
      <c r="B3" s="206"/>
      <c r="C3" s="206"/>
      <c r="D3" s="206"/>
      <c r="E3" s="206"/>
      <c r="F3" s="206"/>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207" t="str">
        <f>'FDSC-IND'!B1</f>
        <v>LNAME, FNAME</v>
      </c>
      <c r="C7" s="207"/>
      <c r="D7" s="207"/>
      <c r="E7" s="208"/>
      <c r="F7" s="209"/>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4"/>
      <c r="B10" s="210" t="str">
        <f>'FDSC-IND'!S1</f>
        <v>999-99-999</v>
      </c>
      <c r="C10" s="210"/>
      <c r="D10" s="210"/>
      <c r="E10" s="145">
        <f>'FDSC-IND'!Q19</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4"/>
      <c r="B13" s="211"/>
      <c r="C13" s="211"/>
      <c r="D13" s="211"/>
      <c r="E13" s="212" t="str">
        <f>'FDSC-IND'!Z1</f>
        <v>FDSC-IND</v>
      </c>
      <c r="F13" s="212"/>
      <c r="G13" s="213"/>
      <c r="H13" s="7"/>
    </row>
    <row r="14" spans="1:8" s="8" customFormat="1" ht="10.5" customHeight="1" x14ac:dyDescent="0.3">
      <c r="A14" s="9"/>
      <c r="B14" s="214"/>
      <c r="C14" s="214"/>
      <c r="D14" s="92"/>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207" t="str">
        <f>'FDSC-IND'!AG1</f>
        <v>ADVISOR</v>
      </c>
      <c r="C16" s="207"/>
      <c r="D16" s="14"/>
      <c r="E16" s="137" t="str">
        <f>'FDSC-IND'!Q22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5"/>
      <c r="D18" s="12"/>
      <c r="E18" s="13" t="s">
        <v>13</v>
      </c>
      <c r="F18" s="10"/>
      <c r="G18" s="7"/>
      <c r="H18" s="7"/>
    </row>
    <row r="19" spans="1:8" s="8" customFormat="1" ht="15.75" customHeight="1" x14ac:dyDescent="0.3">
      <c r="A19" s="9"/>
      <c r="B19" s="215"/>
      <c r="C19" s="215"/>
      <c r="D19" s="14"/>
      <c r="E19" s="137" t="str">
        <f>'FDSC-IND'!Q26</f>
        <v>N/A</v>
      </c>
      <c r="F19" s="10"/>
      <c r="G19" s="7"/>
      <c r="H19" s="7"/>
    </row>
    <row r="20" spans="1:8" s="8" customFormat="1" ht="21.3" customHeight="1" x14ac:dyDescent="0.35">
      <c r="A20" s="11" t="s">
        <v>56</v>
      </c>
      <c r="B20" s="12"/>
      <c r="C20" s="139">
        <f>'FDSC-IND'!Q21</f>
        <v>0</v>
      </c>
      <c r="D20" s="97"/>
      <c r="E20" s="10" t="s">
        <v>51</v>
      </c>
      <c r="F20" s="138">
        <f>'FDSC-IND'!Q24</f>
        <v>0</v>
      </c>
      <c r="G20" s="7"/>
      <c r="H20" s="7"/>
    </row>
    <row r="21" spans="1:8" s="8" customFormat="1" ht="18" x14ac:dyDescent="0.35">
      <c r="A21" s="11" t="s">
        <v>14</v>
      </c>
      <c r="B21" s="12"/>
      <c r="C21" s="204"/>
      <c r="D21" s="204"/>
      <c r="E21" s="10" t="s">
        <v>52</v>
      </c>
      <c r="F21" s="138">
        <f>'FDSC-IND'!Q25</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6"/>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99"/>
      <c r="C25" s="200"/>
      <c r="D25" s="200"/>
      <c r="E25" s="200"/>
      <c r="F25" s="200"/>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98"/>
      <c r="E27" s="10" t="s">
        <v>53</v>
      </c>
      <c r="F27" s="10"/>
      <c r="G27" s="7"/>
      <c r="H27" s="7"/>
    </row>
    <row r="28" spans="1:8" s="8" customFormat="1" ht="21.3" hidden="1" customHeight="1" x14ac:dyDescent="0.3">
      <c r="A28" s="9"/>
      <c r="B28" s="201"/>
      <c r="C28" s="201"/>
      <c r="D28" s="91"/>
      <c r="E28" s="10"/>
      <c r="F28" s="10"/>
      <c r="G28" s="7"/>
      <c r="H28" s="7"/>
    </row>
    <row r="29" spans="1:8" s="8" customFormat="1" ht="19.5" customHeight="1" x14ac:dyDescent="0.3">
      <c r="A29" s="99"/>
      <c r="B29" s="202"/>
      <c r="C29" s="202"/>
      <c r="D29" s="202"/>
      <c r="E29" s="203"/>
      <c r="F29" s="203"/>
      <c r="G29" s="7"/>
      <c r="H29" s="7"/>
    </row>
    <row r="30" spans="1:8" s="8" customFormat="1" ht="6.75" customHeight="1" x14ac:dyDescent="0.35">
      <c r="A30" s="11"/>
      <c r="B30" s="9"/>
      <c r="C30" s="9"/>
      <c r="D30" s="100"/>
      <c r="E30" s="10"/>
      <c r="F30" s="10"/>
      <c r="G30" s="7"/>
      <c r="H30" s="7"/>
    </row>
    <row r="31" spans="1:8" s="8" customFormat="1" ht="19.5" customHeight="1" x14ac:dyDescent="0.35">
      <c r="A31" s="11" t="s">
        <v>17</v>
      </c>
      <c r="B31" s="9"/>
      <c r="C31" s="9"/>
      <c r="D31" s="18"/>
      <c r="E31" s="96"/>
      <c r="F31" s="10"/>
      <c r="G31" s="7"/>
      <c r="H31" s="7"/>
    </row>
    <row r="32" spans="1:8" s="8" customFormat="1" ht="15.75" customHeight="1" x14ac:dyDescent="0.35">
      <c r="A32" s="9"/>
      <c r="B32" s="101"/>
      <c r="C32" s="11"/>
      <c r="D32" s="11"/>
      <c r="E32" s="10" t="s">
        <v>57</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58</v>
      </c>
      <c r="B38" s="19"/>
      <c r="C38" s="19"/>
      <c r="D38" s="19"/>
      <c r="E38" s="102"/>
      <c r="F38" s="102"/>
      <c r="G38" s="21"/>
      <c r="H38" s="21"/>
    </row>
    <row r="39" spans="1:9" ht="15.6" x14ac:dyDescent="0.3">
      <c r="A39" s="20"/>
      <c r="B39" s="198" t="s">
        <v>69</v>
      </c>
      <c r="C39" s="198"/>
      <c r="D39" s="198"/>
      <c r="E39" s="198"/>
      <c r="F39" s="198"/>
      <c r="G39" s="198"/>
      <c r="H39" s="198"/>
      <c r="I39" s="198"/>
    </row>
    <row r="40" spans="1:9" x14ac:dyDescent="0.25">
      <c r="A40" s="19"/>
      <c r="B40" s="19"/>
      <c r="C40" s="19"/>
      <c r="D40" s="19"/>
      <c r="E40" s="20"/>
      <c r="F40" s="20"/>
      <c r="G40" s="21"/>
      <c r="H40" s="21"/>
    </row>
    <row r="41" spans="1:9" ht="3.75" customHeight="1" x14ac:dyDescent="0.25">
      <c r="A41" s="19"/>
      <c r="B41" s="140"/>
      <c r="C41" s="140"/>
      <c r="D41" s="140"/>
      <c r="E41" s="141"/>
      <c r="F41" s="141"/>
      <c r="G41" s="142"/>
      <c r="H41" s="142"/>
      <c r="I41" s="143"/>
    </row>
    <row r="42" spans="1:9" ht="15" customHeight="1" x14ac:dyDescent="0.3">
      <c r="A42" s="19"/>
      <c r="B42" s="198" t="s">
        <v>70</v>
      </c>
      <c r="C42" s="198"/>
      <c r="D42" s="198"/>
      <c r="E42" s="198"/>
      <c r="F42" s="198"/>
      <c r="G42" s="198"/>
      <c r="H42" s="198"/>
      <c r="I42" s="198"/>
    </row>
    <row r="43" spans="1:9" x14ac:dyDescent="0.25">
      <c r="C43" s="102"/>
      <c r="D43" s="102"/>
    </row>
    <row r="44" spans="1:9" x14ac:dyDescent="0.25">
      <c r="E44" s="102"/>
      <c r="F44" s="102"/>
    </row>
    <row r="45" spans="1:9" ht="13.8" customHeight="1" x14ac:dyDescent="0.3">
      <c r="B45" s="198" t="s">
        <v>71</v>
      </c>
      <c r="C45" s="198"/>
      <c r="D45" s="198"/>
      <c r="E45" s="198"/>
      <c r="F45" s="198"/>
      <c r="G45" s="198"/>
      <c r="H45" s="198"/>
      <c r="I45" s="198"/>
    </row>
    <row r="46" spans="1:9" x14ac:dyDescent="0.25">
      <c r="C46" s="103"/>
      <c r="D46" s="103"/>
    </row>
  </sheetData>
  <sheetProtection algorithmName="SHA-512" hashValue="0OQA4tADNAjAJxvD7LiJafpKKLBZBegE0ytzqDNIINn67rZN7m3HFF7VoasCGCXt2DKV+yKpK7YyZTAViOUQuA==" saltValue="Hvw2oaY6/G66FdoCqs+jNQ=="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43" workbookViewId="0">
      <selection activeCell="E71" sqref="E71"/>
    </sheetView>
  </sheetViews>
  <sheetFormatPr defaultRowHeight="13.2" x14ac:dyDescent="0.25"/>
  <cols>
    <col min="1" max="1" width="101" customWidth="1"/>
  </cols>
  <sheetData/>
  <sheetProtection algorithmName="SHA-512" hashValue="bR07Hfi+tjRlMBgaFDKWQIBk1xoidxS6u8y7cjVOIg8pNWJfygUGh3OOODa6s6PEp7vCeXxg28MspjR6ZO4xAw==" saltValue="iBgZS/q68GX0gRMyeDw3N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FDSC-IND</vt:lpstr>
      <vt:lpstr>GRAD CHECK</vt:lpstr>
      <vt:lpstr>ADVISOR'S NOTES</vt:lpstr>
      <vt:lpstr>CourseLeaf Degree Sheet</vt:lpstr>
      <vt:lpstr>'CourseLeaf Degree Sheet'!Print_Area</vt:lpstr>
      <vt:lpstr>'FDSC-IND'!Print_Area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2018-04-26T14:34:47Z</cp:lastPrinted>
  <dcterms:created xsi:type="dcterms:W3CDTF">2011-07-12T20:37:04Z</dcterms:created>
  <dcterms:modified xsi:type="dcterms:W3CDTF">2020-06-30T15:59:11Z</dcterms:modified>
</cp:coreProperties>
</file>