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ckle\Documents\degree sheets right format\"/>
    </mc:Choice>
  </mc:AlternateContent>
  <bookViews>
    <workbookView xWindow="0" yWindow="0" windowWidth="23040" windowHeight="9192"/>
  </bookViews>
  <sheets>
    <sheet name="BIMB " sheetId="7" r:id="rId1"/>
    <sheet name="GRAD CHECK" sheetId="8" r:id="rId2"/>
    <sheet name="ADVISOR'S NOTES" sheetId="1" r:id="rId3"/>
    <sheet name="CourseLeaf Degree Sheet" sheetId="9" r:id="rId4"/>
  </sheets>
  <definedNames>
    <definedName name="_xlnm.Print_Area" localSheetId="0">'BIMB '!$A$1:$AI$44</definedName>
    <definedName name="_xlnm.Print_Area" localSheetId="3">'CourseLeaf Degree Sheet'!$A$1:$A$125</definedName>
    <definedName name="_xlnm.Print_Area" localSheetId="1">'GRAD CHECK'!$A$1:$I$46</definedName>
  </definedNames>
  <calcPr calcId="162913"/>
</workbook>
</file>

<file path=xl/calcChain.xml><?xml version="1.0" encoding="utf-8"?>
<calcChain xmlns="http://schemas.openxmlformats.org/spreadsheetml/2006/main">
  <c r="C20" i="8" l="1"/>
  <c r="E16" i="8"/>
  <c r="AF20" i="7" l="1"/>
  <c r="AE20" i="7"/>
  <c r="AD20" i="7"/>
  <c r="AF21" i="7"/>
  <c r="AE21" i="7"/>
  <c r="AD21" i="7"/>
  <c r="AF15" i="7"/>
  <c r="AE15" i="7"/>
  <c r="AD15" i="7"/>
  <c r="AF14" i="7"/>
  <c r="AE14" i="7"/>
  <c r="AD14" i="7"/>
  <c r="AF16" i="7"/>
  <c r="AE16" i="7"/>
  <c r="AD16" i="7"/>
  <c r="AF17" i="7"/>
  <c r="AE17" i="7"/>
  <c r="AD17" i="7"/>
  <c r="AF18" i="7"/>
  <c r="AE18" i="7"/>
  <c r="AD18" i="7"/>
  <c r="AF19" i="7"/>
  <c r="AE19" i="7"/>
  <c r="AD19" i="7"/>
  <c r="AF23" i="7"/>
  <c r="AE23" i="7"/>
  <c r="AD23" i="7"/>
  <c r="V9" i="7"/>
  <c r="U9" i="7"/>
  <c r="T9" i="7"/>
  <c r="G17" i="7"/>
  <c r="F17" i="7"/>
  <c r="E17" i="7"/>
  <c r="G18" i="7"/>
  <c r="F18" i="7"/>
  <c r="E18" i="7"/>
  <c r="AF40" i="7" l="1"/>
  <c r="AE40" i="7"/>
  <c r="AD40" i="7"/>
  <c r="AF41" i="7"/>
  <c r="AE41" i="7"/>
  <c r="AD41" i="7"/>
  <c r="V12" i="7"/>
  <c r="U12" i="7"/>
  <c r="T12" i="7"/>
  <c r="G15" i="7" l="1"/>
  <c r="F15" i="7"/>
  <c r="E15" i="7"/>
  <c r="B16" i="8" l="1"/>
  <c r="E13" i="8"/>
  <c r="E10" i="8"/>
  <c r="B10" i="8"/>
  <c r="B7" i="8"/>
  <c r="AD13" i="7" l="1"/>
  <c r="AE13" i="7"/>
  <c r="AF13" i="7"/>
  <c r="AF42" i="7" l="1"/>
  <c r="AE42" i="7"/>
  <c r="AD42" i="7"/>
  <c r="O42" i="7"/>
  <c r="N42" i="7"/>
  <c r="M42" i="7"/>
  <c r="O41" i="7"/>
  <c r="N41" i="7"/>
  <c r="M41" i="7"/>
  <c r="G42" i="7"/>
  <c r="F42" i="7"/>
  <c r="E42" i="7"/>
  <c r="O40" i="7"/>
  <c r="N40" i="7"/>
  <c r="M40" i="7"/>
  <c r="G41" i="7"/>
  <c r="F41" i="7"/>
  <c r="E41" i="7"/>
  <c r="O39" i="7"/>
  <c r="N39" i="7"/>
  <c r="M39" i="7"/>
  <c r="G40" i="7"/>
  <c r="F40" i="7"/>
  <c r="E40" i="7"/>
  <c r="O38" i="7"/>
  <c r="N38" i="7"/>
  <c r="M38" i="7"/>
  <c r="G39" i="7"/>
  <c r="F39" i="7"/>
  <c r="E39" i="7"/>
  <c r="AF39" i="7"/>
  <c r="AE39" i="7"/>
  <c r="AD39" i="7"/>
  <c r="O37" i="7"/>
  <c r="N37" i="7"/>
  <c r="M37" i="7"/>
  <c r="G38" i="7"/>
  <c r="F38" i="7"/>
  <c r="E38" i="7"/>
  <c r="O36" i="7"/>
  <c r="N36" i="7"/>
  <c r="M36" i="7"/>
  <c r="G37" i="7"/>
  <c r="F37" i="7"/>
  <c r="E37" i="7"/>
  <c r="O35" i="7"/>
  <c r="N35" i="7"/>
  <c r="M35" i="7"/>
  <c r="G36" i="7"/>
  <c r="F36" i="7"/>
  <c r="E36" i="7"/>
  <c r="O34" i="7"/>
  <c r="N34" i="7"/>
  <c r="M34" i="7"/>
  <c r="G35" i="7"/>
  <c r="F35" i="7"/>
  <c r="E35" i="7"/>
  <c r="O33" i="7"/>
  <c r="N33" i="7"/>
  <c r="M33" i="7"/>
  <c r="G34" i="7"/>
  <c r="F34" i="7"/>
  <c r="E34" i="7"/>
  <c r="O32" i="7"/>
  <c r="N32" i="7"/>
  <c r="M32" i="7"/>
  <c r="G33" i="7"/>
  <c r="F33" i="7"/>
  <c r="E33" i="7"/>
  <c r="O31" i="7"/>
  <c r="N31" i="7"/>
  <c r="M31" i="7"/>
  <c r="G32" i="7"/>
  <c r="F32" i="7"/>
  <c r="E32" i="7"/>
  <c r="O30" i="7"/>
  <c r="N30" i="7"/>
  <c r="M30" i="7"/>
  <c r="G31" i="7"/>
  <c r="F31" i="7"/>
  <c r="E31" i="7"/>
  <c r="O29" i="7"/>
  <c r="N29" i="7"/>
  <c r="M29" i="7"/>
  <c r="G30" i="7"/>
  <c r="F30" i="7"/>
  <c r="E30" i="7"/>
  <c r="O28" i="7"/>
  <c r="N28" i="7"/>
  <c r="M28" i="7"/>
  <c r="G29" i="7"/>
  <c r="F29" i="7"/>
  <c r="E29" i="7"/>
  <c r="O27" i="7"/>
  <c r="N27" i="7"/>
  <c r="M27" i="7"/>
  <c r="G28" i="7"/>
  <c r="F28" i="7"/>
  <c r="E28" i="7"/>
  <c r="G27" i="7"/>
  <c r="F27" i="7"/>
  <c r="E27" i="7"/>
  <c r="G22" i="7"/>
  <c r="F22" i="7"/>
  <c r="E22" i="7"/>
  <c r="G21" i="7"/>
  <c r="F21" i="7"/>
  <c r="E21" i="7"/>
  <c r="G20" i="7"/>
  <c r="F20" i="7"/>
  <c r="E20" i="7"/>
  <c r="G19" i="7"/>
  <c r="F19" i="7"/>
  <c r="E19" i="7"/>
  <c r="V11" i="7"/>
  <c r="U11" i="7"/>
  <c r="T11" i="7"/>
  <c r="G16" i="7"/>
  <c r="F16" i="7"/>
  <c r="E16" i="7"/>
  <c r="AF27" i="7"/>
  <c r="AE27" i="7"/>
  <c r="AD27" i="7"/>
  <c r="V10" i="7"/>
  <c r="U10" i="7"/>
  <c r="T10" i="7"/>
  <c r="AF26" i="7"/>
  <c r="AE26" i="7"/>
  <c r="AD26" i="7"/>
  <c r="AF25" i="7"/>
  <c r="AE25" i="7"/>
  <c r="AD25" i="7"/>
  <c r="V8" i="7"/>
  <c r="U8" i="7"/>
  <c r="T8" i="7"/>
  <c r="G13" i="7"/>
  <c r="F13" i="7"/>
  <c r="E13" i="7"/>
  <c r="AF24" i="7"/>
  <c r="AE24" i="7"/>
  <c r="AD24" i="7"/>
  <c r="G12" i="7"/>
  <c r="F12" i="7"/>
  <c r="E12" i="7"/>
  <c r="AF22" i="7"/>
  <c r="AE22" i="7"/>
  <c r="AD22" i="7"/>
  <c r="AF12" i="7"/>
  <c r="AE12" i="7"/>
  <c r="AD12" i="7"/>
  <c r="G11" i="7"/>
  <c r="F11" i="7"/>
  <c r="E11" i="7"/>
  <c r="AF11" i="7"/>
  <c r="AE11" i="7"/>
  <c r="AD11" i="7"/>
  <c r="G10" i="7"/>
  <c r="F10" i="7"/>
  <c r="E10" i="7"/>
  <c r="AF10" i="7"/>
  <c r="AE10" i="7"/>
  <c r="AD10" i="7"/>
  <c r="G9" i="7"/>
  <c r="F9" i="7"/>
  <c r="E9" i="7"/>
  <c r="AF9" i="7"/>
  <c r="AE9" i="7"/>
  <c r="AD9" i="7"/>
  <c r="Q21" i="7" s="1"/>
  <c r="G8" i="7"/>
  <c r="F8" i="7"/>
  <c r="E8" i="7"/>
  <c r="G7" i="7"/>
  <c r="F7" i="7"/>
  <c r="E7" i="7"/>
  <c r="Q18" i="7" l="1"/>
  <c r="Q20" i="7"/>
  <c r="F20" i="8" s="1"/>
  <c r="Q17" i="7"/>
  <c r="Q19" i="7"/>
  <c r="F21" i="8"/>
  <c r="Q22" i="7" l="1"/>
  <c r="E19" i="8" s="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S9" authorId="1" shapeId="0">
      <text>
        <r>
          <rPr>
            <sz val="9"/>
            <color indexed="81"/>
            <rFont val="Tahoma"/>
            <family val="2"/>
          </rPr>
          <t xml:space="preserve">1. PLNT 1213, HORT 1013, NREM 1113
2. SOIL 1113, 2124
3. ANSI 1124, FDSC 1133, ENTO 2993, 3003
4. NREM 1014, 2013, ENVR 1113, 
     BIOC 2344, 3713, LA 1013 
</t>
        </r>
      </text>
    </comment>
    <comment ref="S10" authorId="1" shapeId="0">
      <text>
        <r>
          <rPr>
            <sz val="9"/>
            <color indexed="81"/>
            <rFont val="Tahoma"/>
            <family val="2"/>
          </rPr>
          <t xml:space="preserve">1. PLNT 1213, HORT 1013, NREM 1113
2. SOIL 1113, 2124
3. ANSI 1124, FDSC 1133, ENTO 2993, 3003
4. NREM 1014, 2013, ENVR 1113, 
     BIOC 2344, 3713, LA 1013 
</t>
        </r>
      </text>
    </comment>
    <comment ref="S11" authorId="1" shapeId="0">
      <text>
        <r>
          <rPr>
            <sz val="9"/>
            <color indexed="81"/>
            <rFont val="Tahoma"/>
            <charset val="1"/>
          </rPr>
          <t xml:space="preserve">or BCOM 3113 or BCOM 3443 or ENGL 3323
</t>
        </r>
      </text>
    </comment>
    <comment ref="AC11" authorId="2" shapeId="0">
      <text>
        <r>
          <rPr>
            <sz val="9"/>
            <color indexed="81"/>
            <rFont val="Tahoma"/>
            <family val="2"/>
          </rPr>
          <t>or CHEM 3433</t>
        </r>
      </text>
    </comment>
    <comment ref="S12" authorId="1" shapeId="0">
      <text>
        <r>
          <rPr>
            <sz val="9"/>
            <color indexed="81"/>
            <rFont val="Tahoma"/>
            <charset val="1"/>
          </rPr>
          <t xml:space="preserve">SPCH 2713 OR SPCH 3733
</t>
        </r>
      </text>
    </comment>
    <comment ref="C14" authorId="3" shapeId="0">
      <text>
        <r>
          <rPr>
            <b/>
            <sz val="9"/>
            <color indexed="81"/>
            <rFont val="Tahoma"/>
            <charset val="1"/>
          </rPr>
          <t>5 hours courses designated (N)</t>
        </r>
      </text>
    </comment>
    <comment ref="AC14" authorId="1" shapeId="0">
      <text>
        <r>
          <rPr>
            <sz val="9"/>
            <color indexed="81"/>
            <rFont val="Tahoma"/>
            <charset val="1"/>
          </rPr>
          <t xml:space="preserve">or STAT 2013
or STAT 4013
</t>
        </r>
      </text>
    </comment>
    <comment ref="C17" authorId="1" shapeId="0">
      <text>
        <r>
          <rPr>
            <sz val="9"/>
            <color indexed="81"/>
            <rFont val="Tahoma"/>
            <charset val="1"/>
          </rPr>
          <t xml:space="preserve">COURSES DESIGNATED
A, H, N, OR S
</t>
        </r>
      </text>
    </comment>
    <comment ref="C18" authorId="1" shapeId="0">
      <text>
        <r>
          <rPr>
            <sz val="9"/>
            <color indexed="81"/>
            <rFont val="Tahoma"/>
            <charset val="1"/>
          </rPr>
          <t xml:space="preserve">COURSES DESIGNATED
A, H, N, OR S
</t>
        </r>
      </text>
    </comment>
    <comment ref="AC18" authorId="2" shapeId="0">
      <text>
        <r>
          <rPr>
            <sz val="9"/>
            <color indexed="81"/>
            <rFont val="Tahoma"/>
            <family val="2"/>
          </rPr>
          <t>or PBIO 1404</t>
        </r>
      </text>
    </comment>
    <comment ref="AC19" authorId="2" shapeId="0">
      <text>
        <r>
          <rPr>
            <sz val="9"/>
            <color indexed="81"/>
            <rFont val="Tahoma"/>
            <family val="2"/>
          </rPr>
          <t>or ANSI 3423 or PLNT 3554</t>
        </r>
      </text>
    </comment>
    <comment ref="AC20" authorId="2" shapeId="0">
      <text>
        <r>
          <rPr>
            <sz val="9"/>
            <color indexed="81"/>
            <rFont val="Tahoma"/>
            <family val="2"/>
          </rPr>
          <t>or 2014</t>
        </r>
      </text>
    </comment>
    <comment ref="AC21" authorId="2" shapeId="0">
      <text>
        <r>
          <rPr>
            <sz val="9"/>
            <color indexed="81"/>
            <rFont val="Tahoma"/>
            <family val="2"/>
          </rPr>
          <t>or 2114</t>
        </r>
      </text>
    </comment>
    <comment ref="AC22" authorId="2" shapeId="0">
      <text>
        <r>
          <rPr>
            <sz val="9"/>
            <color indexed="81"/>
            <rFont val="Tahoma"/>
            <family val="2"/>
          </rPr>
          <t xml:space="preserve">or PBIO 4463
or ENTO 3044 </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<sst xmlns="http://schemas.openxmlformats.org/spreadsheetml/2006/main" count="121" uniqueCount="82">
  <si>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</si>
  <si>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</si>
  <si>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</si>
  <si>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</si>
  <si>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</si>
  <si>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</si>
  <si>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</si>
  <si>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</si>
  <si>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</si>
  <si>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</si>
  <si>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</si>
  <si>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</si>
  <si>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</si>
  <si>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</si>
  <si>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</si>
  <si>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</si>
  <si>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</si>
  <si>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</si>
  <si>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</si>
  <si>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</si>
  <si>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</si>
  <si>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</si>
  <si>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</si>
  <si>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</si>
  <si>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</si>
  <si>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</si>
  <si>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</si>
  <si>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</si>
  <si>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</si>
  <si>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</si>
  <si>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</si>
  <si>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</si>
  <si>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</si>
  <si>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</si>
  <si>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</si>
  <si>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</si>
  <si>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</si>
  <si>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</si>
  <si>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</si>
  <si>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</si>
  <si>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</si>
  <si>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</si>
  <si>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</si>
  <si>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</si>
  <si>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</si>
  <si>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</si>
  <si>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</si>
  <si>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</si>
  <si>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</si>
  <si>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</si>
  <si>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</si>
  <si>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</si>
  <si>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BIMB</t>
  </si>
  <si>
    <t>MICR</t>
  </si>
  <si>
    <t>PHYS</t>
  </si>
  <si>
    <t>(D)</t>
  </si>
  <si>
    <t>999-99-999</t>
  </si>
  <si>
    <t>Elective Hours:</t>
  </si>
  <si>
    <t>Total Hours to Date:</t>
  </si>
  <si>
    <t>(hrs. = current courses + deficiencies)</t>
  </si>
  <si>
    <t>APPROVED BY:</t>
  </si>
  <si>
    <t>PLNT</t>
  </si>
  <si>
    <t>GENED</t>
  </si>
  <si>
    <t>(N)</t>
  </si>
  <si>
    <t>College/Dept. Requirements: 13 Hours</t>
  </si>
  <si>
    <t>AGCM</t>
  </si>
  <si>
    <t>FDSC</t>
  </si>
  <si>
    <t>Major Requirements: 67 Hours</t>
  </si>
  <si>
    <t xml:space="preserve">Ag Elect </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</si>
  <si>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</si>
  <si>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</si>
  <si>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</si>
  <si>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</si>
  <si>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</si>
  <si>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 xml:space="preserve">                              </t>
  </si>
  <si>
    <t>CORE COURSES:  61 HOURS</t>
  </si>
  <si>
    <t xml:space="preserve"> (RELATED COURSES): 6 HOURS</t>
  </si>
  <si>
    <t>LNAME, FNAME</t>
  </si>
  <si>
    <t>ADVISOR</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</si>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</sst>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b/>
      <sz val="16"/>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9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4" applyFont="1"/>
    <xf numFmtId="0" fontId="2" fillId="0" borderId="0" xfId="4" applyBorder="1" applyAlignment="1" applyProtection="1">
      <alignment horizontal="right"/>
      <protection hidden="1"/>
    </xf>
    <xf numFmtId="0" fontId="12" fillId="0" borderId="0" xfId="4" applyFont="1" applyBorder="1" applyAlignment="1" applyProtection="1">
      <protection locked="0"/>
    </xf>
    <xf numFmtId="0" fontId="15" fillId="0" borderId="0" xfId="4" applyFont="1" applyBorder="1" applyAlignment="1" applyProtection="1">
      <protection hidden="1"/>
    </xf>
    <xf numFmtId="0" fontId="15" fillId="0" borderId="0" xfId="4" applyFont="1" applyBorder="1" applyAlignment="1" applyProtection="1">
      <protection locked="0"/>
    </xf>
    <xf numFmtId="0" fontId="2" fillId="0" borderId="0" xfId="4" applyFont="1" applyBorder="1" applyAlignment="1" applyProtection="1">
      <protection hidden="1"/>
    </xf>
    <xf numFmtId="0" fontId="14" fillId="0" borderId="0" xfId="4" applyFont="1" applyBorder="1" applyAlignment="1" applyProtection="1">
      <protection locked="0"/>
    </xf>
    <xf numFmtId="0" fontId="2" fillId="0" borderId="0" xfId="4"/>
    <xf numFmtId="0" fontId="2" fillId="0" borderId="0" xfId="4" applyAlignment="1"/>
    <xf numFmtId="0" fontId="2" fillId="0" borderId="0" xfId="4" applyBorder="1" applyProtection="1">
      <protection hidden="1"/>
    </xf>
    <xf numFmtId="0" fontId="2" fillId="0" borderId="0" xfId="4" applyFill="1" applyBorder="1" applyAlignment="1" applyProtection="1">
      <protection hidden="1"/>
    </xf>
    <xf numFmtId="0" fontId="2" fillId="0" borderId="0" xfId="4" applyProtection="1">
      <protection hidden="1"/>
    </xf>
    <xf numFmtId="0" fontId="16" fillId="0" borderId="0" xfId="4" applyFont="1" applyBorder="1" applyProtection="1">
      <protection hidden="1"/>
    </xf>
    <xf numFmtId="0" fontId="2" fillId="0" borderId="2" xfId="4" applyFont="1" applyBorder="1" applyProtection="1">
      <protection hidden="1"/>
    </xf>
    <xf numFmtId="0" fontId="2" fillId="0" borderId="0" xfId="4" applyBorder="1" applyProtection="1">
      <protection locked="0"/>
    </xf>
    <xf numFmtId="0" fontId="2" fillId="0" borderId="0" xfId="4" applyFont="1" applyFill="1" applyBorder="1" applyAlignment="1" applyProtection="1">
      <protection locked="0"/>
    </xf>
    <xf numFmtId="0" fontId="2" fillId="0" borderId="0" xfId="4" applyBorder="1" applyAlignment="1" applyProtection="1">
      <protection hidden="1"/>
    </xf>
    <xf numFmtId="0" fontId="0" fillId="0" borderId="0" xfId="4" applyFont="1" applyBorder="1" applyAlignment="1" applyProtection="1">
      <protection hidden="1"/>
    </xf>
    <xf numFmtId="0" fontId="2" fillId="0" borderId="2" xfId="4" applyFont="1" applyBorder="1" applyAlignment="1" applyProtection="1">
      <alignment horizontal="left"/>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5" xfId="4" applyFont="1" applyBorder="1" applyProtection="1">
      <protection hidden="1"/>
    </xf>
    <xf numFmtId="0" fontId="2" fillId="0" borderId="5" xfId="4" applyFont="1" applyBorder="1" applyProtection="1">
      <protection locked="0" hidden="1"/>
    </xf>
    <xf numFmtId="0" fontId="2" fillId="0" borderId="0" xfId="4" applyFill="1" applyBorder="1" applyProtection="1">
      <protection hidden="1"/>
    </xf>
    <xf numFmtId="0" fontId="0" fillId="0" borderId="0" xfId="4" applyFont="1" applyBorder="1" applyProtection="1">
      <protection locked="0" hidden="1"/>
    </xf>
    <xf numFmtId="0" fontId="1" fillId="0" borderId="0" xfId="4" applyFont="1" applyBorder="1" applyAlignment="1" applyProtection="1">
      <protection hidden="1"/>
    </xf>
    <xf numFmtId="0" fontId="2" fillId="0" borderId="2" xfId="4" applyFont="1" applyBorder="1" applyProtection="1">
      <protection locked="0"/>
    </xf>
    <xf numFmtId="0" fontId="1" fillId="0" borderId="0" xfId="4" applyFont="1" applyBorder="1" applyAlignment="1" applyProtection="1">
      <alignment horizontal="center"/>
      <protection hidden="1"/>
    </xf>
    <xf numFmtId="0" fontId="2" fillId="0" borderId="0" xfId="4" applyBorder="1" applyAlignment="1" applyProtection="1">
      <alignment horizontal="center"/>
      <protection hidden="1"/>
    </xf>
    <xf numFmtId="0" fontId="0" fillId="0" borderId="12" xfId="4" applyFont="1" applyBorder="1" applyProtection="1">
      <protection locked="0"/>
    </xf>
    <xf numFmtId="0" fontId="0" fillId="0" borderId="13" xfId="4" applyFont="1" applyBorder="1" applyProtection="1">
      <protection locked="0"/>
    </xf>
    <xf numFmtId="0" fontId="0" fillId="0" borderId="13" xfId="4" applyFont="1" applyBorder="1" applyAlignment="1" applyProtection="1">
      <alignment horizontal="center"/>
      <protection locked="0"/>
    </xf>
    <xf numFmtId="0" fontId="2" fillId="0" borderId="14" xfId="4" applyFont="1" applyBorder="1" applyAlignment="1" applyProtection="1">
      <alignment horizontal="right"/>
      <protection locked="0"/>
    </xf>
    <xf numFmtId="0" fontId="2" fillId="0" borderId="15" xfId="4" applyBorder="1" applyProtection="1">
      <protection hidden="1"/>
    </xf>
    <xf numFmtId="0" fontId="2" fillId="0" borderId="16" xfId="4" applyBorder="1" applyProtection="1">
      <protection hidden="1"/>
    </xf>
    <xf numFmtId="0" fontId="2" fillId="0" borderId="17" xfId="4" applyBorder="1" applyProtection="1">
      <protection hidden="1"/>
    </xf>
    <xf numFmtId="0" fontId="2" fillId="2" borderId="18" xfId="4" applyFill="1" applyBorder="1" applyProtection="1">
      <protection hidden="1"/>
    </xf>
    <xf numFmtId="0" fontId="2" fillId="0" borderId="13" xfId="4" applyFont="1" applyBorder="1" applyProtection="1">
      <protection locked="0"/>
    </xf>
    <xf numFmtId="0" fontId="18" fillId="0" borderId="0" xfId="4" applyFont="1" applyBorder="1" applyAlignment="1" applyProtection="1">
      <protection hidden="1"/>
    </xf>
    <xf numFmtId="0" fontId="2" fillId="2" borderId="19" xfId="4" applyFill="1" applyBorder="1" applyProtection="1">
      <protection hidden="1"/>
    </xf>
    <xf numFmtId="0" fontId="2" fillId="0" borderId="12" xfId="4" applyFont="1" applyBorder="1" applyProtection="1">
      <protection locked="0"/>
    </xf>
    <xf numFmtId="0" fontId="2" fillId="0" borderId="13" xfId="4" applyFont="1" applyBorder="1" applyAlignment="1" applyProtection="1">
      <alignment horizontal="center"/>
      <protection locked="0"/>
    </xf>
    <xf numFmtId="0" fontId="2" fillId="0" borderId="0" xfId="4" applyBorder="1" applyAlignment="1" applyProtection="1">
      <alignment horizontal="left"/>
      <protection hidden="1"/>
    </xf>
    <xf numFmtId="0" fontId="2" fillId="0" borderId="0" xfId="4" applyBorder="1" applyAlignment="1"/>
    <xf numFmtId="0" fontId="2" fillId="0" borderId="0" xfId="4" applyBorder="1" applyAlignment="1" applyProtection="1">
      <protection hidden="1"/>
    </xf>
    <xf numFmtId="0" fontId="2" fillId="0" borderId="0" xfId="4" applyBorder="1"/>
    <xf numFmtId="0" fontId="2" fillId="0" borderId="3" xfId="4" applyFont="1" applyBorder="1" applyAlignment="1" applyProtection="1">
      <alignment horizontal="left"/>
      <protection locked="0"/>
    </xf>
    <xf numFmtId="0" fontId="0" fillId="0" borderId="4" xfId="4" applyFont="1" applyBorder="1" applyAlignment="1" applyProtection="1">
      <alignment horizontal="center"/>
      <protection locked="0"/>
    </xf>
    <xf numFmtId="0" fontId="2" fillId="0" borderId="20" xfId="4" applyFont="1" applyBorder="1" applyAlignment="1" applyProtection="1">
      <alignment horizontal="right"/>
      <protection hidden="1"/>
    </xf>
    <xf numFmtId="0" fontId="2" fillId="0" borderId="6" xfId="4" applyFont="1" applyBorder="1" applyAlignment="1" applyProtection="1">
      <alignment horizontal="right"/>
      <protection hidden="1"/>
    </xf>
    <xf numFmtId="0" fontId="2" fillId="0" borderId="21" xfId="4" applyBorder="1" applyAlignment="1" applyProtection="1">
      <alignment horizontal="right"/>
      <protection hidden="1"/>
    </xf>
    <xf numFmtId="0" fontId="2" fillId="0" borderId="0" xfId="4" applyBorder="1" applyAlignment="1" applyProtection="1">
      <protection locked="0"/>
    </xf>
    <xf numFmtId="0" fontId="1" fillId="0" borderId="21" xfId="4" applyFont="1" applyBorder="1" applyAlignment="1" applyProtection="1">
      <protection hidden="1"/>
    </xf>
    <xf numFmtId="0" fontId="12" fillId="0" borderId="0" xfId="4" applyFont="1" applyBorder="1" applyAlignment="1" applyProtection="1">
      <protection hidden="1"/>
    </xf>
    <xf numFmtId="0" fontId="2" fillId="0" borderId="21" xfId="4" applyBorder="1" applyProtection="1">
      <protection hidden="1"/>
    </xf>
    <xf numFmtId="0" fontId="16" fillId="0" borderId="21" xfId="4" applyFont="1" applyBorder="1" applyProtection="1">
      <protection hidden="1"/>
    </xf>
    <xf numFmtId="0" fontId="17" fillId="0" borderId="0" xfId="4" applyFont="1" applyBorder="1" applyProtection="1">
      <protection hidden="1"/>
    </xf>
    <xf numFmtId="0" fontId="2" fillId="0" borderId="21" xfId="4" applyFont="1" applyBorder="1" applyProtection="1">
      <protection hidden="1"/>
    </xf>
    <xf numFmtId="0" fontId="0" fillId="0" borderId="0" xfId="4" applyFont="1" applyBorder="1" applyProtection="1">
      <protection hidden="1"/>
    </xf>
    <xf numFmtId="0" fontId="2" fillId="0" borderId="0" xfId="4" applyFont="1" applyBorder="1" applyProtection="1">
      <protection hidden="1"/>
    </xf>
    <xf numFmtId="0" fontId="1" fillId="0" borderId="0" xfId="4" applyFont="1" applyBorder="1" applyAlignment="1" applyProtection="1">
      <alignment horizontal="right"/>
      <protection hidden="1"/>
    </xf>
    <xf numFmtId="0" fontId="0" fillId="0" borderId="21" xfId="4" applyFont="1" applyBorder="1" applyProtection="1">
      <protection hidden="1"/>
    </xf>
    <xf numFmtId="0" fontId="0" fillId="0" borderId="21" xfId="4" applyFont="1" applyBorder="1" applyAlignment="1" applyProtection="1">
      <protection hidden="1"/>
    </xf>
    <xf numFmtId="0" fontId="2" fillId="0" borderId="21" xfId="4" applyBorder="1" applyAlignment="1" applyProtection="1">
      <protection hidden="1"/>
    </xf>
    <xf numFmtId="0" fontId="2" fillId="0" borderId="0" xfId="4" applyBorder="1" applyAlignment="1" applyProtection="1">
      <protection locked="0" hidden="1"/>
    </xf>
    <xf numFmtId="0" fontId="2" fillId="0" borderId="0" xfId="4" applyFont="1" applyBorder="1" applyProtection="1">
      <protection locked="0"/>
    </xf>
    <xf numFmtId="0" fontId="2" fillId="0" borderId="3" xfId="4" applyBorder="1" applyProtection="1">
      <protection hidden="1"/>
    </xf>
    <xf numFmtId="0" fontId="2" fillId="0" borderId="0" xfId="4" applyBorder="1" applyAlignment="1" applyProtection="1"/>
    <xf numFmtId="0" fontId="2" fillId="0" borderId="0" xfId="4" applyBorder="1" applyProtection="1"/>
    <xf numFmtId="0" fontId="2" fillId="0" borderId="0" xfId="4" applyFont="1" applyFill="1" applyBorder="1" applyAlignment="1" applyProtection="1"/>
    <xf numFmtId="0" fontId="2" fillId="0" borderId="0" xfId="4" applyFont="1" applyBorder="1" applyAlignment="1" applyProtection="1">
      <alignment horizontal="left"/>
    </xf>
    <xf numFmtId="0" fontId="0" fillId="0" borderId="0" xfId="4" applyFont="1" applyBorder="1" applyAlignment="1" applyProtection="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3" xfId="4" applyFont="1" applyBorder="1" applyAlignment="1" applyProtection="1">
      <alignment horizontal="center"/>
      <protection locked="0"/>
    </xf>
    <xf numFmtId="0" fontId="2" fillId="0" borderId="4" xfId="4" applyFont="1" applyBorder="1" applyAlignment="1" applyProtection="1">
      <alignment horizontal="left"/>
      <protection locked="0"/>
    </xf>
    <xf numFmtId="0" fontId="2" fillId="0" borderId="0" xfId="4" applyBorder="1" applyAlignment="1" applyProtection="1">
      <protection hidden="1"/>
    </xf>
    <xf numFmtId="0" fontId="4" fillId="0" borderId="0" xfId="4" applyFont="1" applyBorder="1" applyAlignment="1" applyProtection="1">
      <alignment horizontal="center"/>
      <protection hidden="1"/>
    </xf>
    <xf numFmtId="0" fontId="2" fillId="0" borderId="0" xfId="4" applyFont="1" applyBorder="1"/>
    <xf numFmtId="0" fontId="2" fillId="0" borderId="21" xfId="4" applyBorder="1"/>
    <xf numFmtId="0" fontId="2" fillId="0" borderId="0" xfId="4" applyFont="1" applyBorder="1" applyAlignment="1" applyProtection="1">
      <alignment horizontal="left"/>
    </xf>
    <xf numFmtId="0" fontId="2" fillId="0" borderId="0" xfId="4" applyBorder="1" applyAlignment="1" applyProtection="1">
      <protection hidden="1"/>
    </xf>
    <xf numFmtId="0" fontId="2" fillId="0" borderId="0" xfId="4" applyBorder="1" applyAlignment="1" applyProtection="1">
      <alignment horizontal="left"/>
    </xf>
    <xf numFmtId="0" fontId="0" fillId="0" borderId="0" xfId="4" applyFont="1" applyAlignment="1" applyProtection="1">
      <alignment horizontal="center"/>
      <protection locked="0"/>
    </xf>
    <xf numFmtId="0" fontId="0" fillId="0" borderId="0" xfId="4" applyFont="1" applyBorder="1" applyProtection="1"/>
    <xf numFmtId="0" fontId="2" fillId="0" borderId="0" xfId="4" applyFont="1" applyBorder="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center"/>
    </xf>
    <xf numFmtId="0" fontId="8" fillId="0" borderId="0" xfId="1" applyFont="1" applyAlignment="1" applyProtection="1">
      <alignment horizontal="center"/>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3" xfId="4" applyFont="1" applyBorder="1" applyAlignment="1" applyProtection="1">
      <alignment horizontal="left"/>
      <protection locked="0"/>
    </xf>
    <xf numFmtId="0" fontId="0" fillId="0" borderId="4" xfId="4" applyFont="1" applyBorder="1" applyAlignment="1" applyProtection="1">
      <alignment horizontal="left"/>
      <protection locked="0"/>
    </xf>
    <xf numFmtId="0" fontId="2" fillId="0" borderId="4" xfId="4" applyFont="1" applyBorder="1" applyAlignment="1" applyProtection="1">
      <alignment horizontal="left"/>
      <protection locked="0"/>
    </xf>
    <xf numFmtId="0" fontId="0" fillId="0" borderId="0" xfId="4" applyFont="1" applyBorder="1" applyProtection="1">
      <protection locked="0"/>
    </xf>
    <xf numFmtId="0" fontId="2" fillId="0" borderId="5" xfId="4" applyFont="1" applyBorder="1" applyProtection="1">
      <protection locked="0"/>
    </xf>
    <xf numFmtId="0" fontId="2" fillId="0" borderId="21" xfId="4" applyFont="1" applyBorder="1" applyProtection="1">
      <protection locked="0"/>
    </xf>
    <xf numFmtId="0" fontId="0" fillId="0" borderId="21" xfId="4" applyFont="1" applyBorder="1" applyProtection="1">
      <protection locked="0"/>
    </xf>
    <xf numFmtId="0" fontId="1" fillId="0" borderId="0" xfId="4" applyFont="1" applyBorder="1" applyAlignment="1" applyProtection="1"/>
    <xf numFmtId="0" fontId="4" fillId="0" borderId="0" xfId="4" applyFont="1" applyBorder="1" applyAlignment="1" applyProtection="1">
      <protection hidden="1"/>
    </xf>
    <xf numFmtId="0" fontId="4" fillId="0" borderId="0" xfId="4" applyFont="1" applyBorder="1" applyAlignment="1" applyProtection="1"/>
    <xf numFmtId="164" fontId="22" fillId="3" borderId="3" xfId="4" applyNumberFormat="1" applyFont="1" applyFill="1" applyBorder="1" applyAlignment="1" applyProtection="1">
      <alignment horizontal="center"/>
      <protection locked="0"/>
    </xf>
    <xf numFmtId="14" fontId="2" fillId="0" borderId="3" xfId="4" applyNumberFormat="1" applyBorder="1" applyAlignment="1" applyProtection="1">
      <alignment horizontal="center"/>
      <protection locked="0"/>
    </xf>
    <xf numFmtId="0" fontId="2" fillId="0" borderId="0" xfId="4" applyBorder="1" applyAlignment="1" applyProtection="1">
      <protection hidden="1"/>
    </xf>
    <xf numFmtId="0" fontId="0" fillId="0" borderId="0" xfId="4" applyFont="1"/>
    <xf numFmtId="0" fontId="2" fillId="0" borderId="0" xfId="4" applyFont="1" applyBorder="1" applyAlignment="1" applyProtection="1">
      <alignment horizontal="left"/>
    </xf>
    <xf numFmtId="0" fontId="2" fillId="0" borderId="0" xfId="4" applyBorder="1" applyAlignment="1" applyProtection="1">
      <alignment horizontal="left"/>
      <protection hidden="1"/>
    </xf>
    <xf numFmtId="0" fontId="2" fillId="0" borderId="0" xfId="4" applyBorder="1" applyAlignment="1" applyProtection="1">
      <protection hidden="1"/>
    </xf>
    <xf numFmtId="0" fontId="0" fillId="0" borderId="3" xfId="4" applyFont="1" applyBorder="1" applyAlignment="1" applyProtection="1">
      <alignment horizontal="left"/>
      <protection locked="0"/>
    </xf>
    <xf numFmtId="0" fontId="2" fillId="0" borderId="3" xfId="4" applyFont="1" applyBorder="1" applyAlignment="1" applyProtection="1">
      <alignment horizontal="left"/>
      <protection locked="0"/>
    </xf>
    <xf numFmtId="0" fontId="2" fillId="0" borderId="4" xfId="4" applyFont="1" applyBorder="1" applyAlignment="1" applyProtection="1">
      <alignment horizontal="left"/>
      <protection locked="0"/>
    </xf>
    <xf numFmtId="0" fontId="0" fillId="0" borderId="0" xfId="4" applyFont="1" applyBorder="1" applyAlignment="1" applyProtection="1">
      <alignment horizontal="left"/>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13" fillId="0" borderId="1" xfId="4" applyFont="1" applyBorder="1" applyAlignment="1" applyProtection="1">
      <alignment horizontal="center"/>
      <protection hidden="1"/>
    </xf>
    <xf numFmtId="1" fontId="2" fillId="0" borderId="9" xfId="4" applyNumberFormat="1" applyBorder="1" applyAlignment="1" applyProtection="1">
      <alignment horizontal="center"/>
      <protection hidden="1"/>
    </xf>
    <xf numFmtId="0" fontId="19" fillId="0" borderId="21" xfId="4" applyFont="1" applyBorder="1" applyAlignment="1" applyProtection="1">
      <protection hidden="1"/>
    </xf>
    <xf numFmtId="0" fontId="19" fillId="0" borderId="0" xfId="4" applyFont="1" applyBorder="1" applyAlignment="1" applyProtection="1">
      <protection hidden="1"/>
    </xf>
    <xf numFmtId="1" fontId="2" fillId="0" borderId="8" xfId="4" applyNumberFormat="1" applyBorder="1" applyAlignment="1" applyProtection="1">
      <alignment horizontal="center"/>
      <protection hidden="1"/>
    </xf>
    <xf numFmtId="0" fontId="0" fillId="0" borderId="4" xfId="4" applyFont="1" applyFill="1" applyBorder="1" applyAlignment="1" applyProtection="1">
      <alignment horizontal="center"/>
      <protection locked="0"/>
    </xf>
    <xf numFmtId="0" fontId="2" fillId="0" borderId="4" xfId="4" applyFill="1" applyBorder="1" applyAlignment="1" applyProtection="1">
      <alignment horizontal="center"/>
      <protection locked="0"/>
    </xf>
    <xf numFmtId="0" fontId="2" fillId="0" borderId="4"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4" xfId="4" applyBorder="1" applyAlignment="1" applyProtection="1">
      <alignment horizontal="left"/>
      <protection locked="0"/>
    </xf>
    <xf numFmtId="2" fontId="2" fillId="0" borderId="7" xfId="4" applyNumberFormat="1" applyFont="1" applyBorder="1" applyAlignment="1" applyProtection="1">
      <alignment horizontal="center"/>
      <protection hidden="1"/>
    </xf>
    <xf numFmtId="0" fontId="24" fillId="0" borderId="6" xfId="4" applyFont="1" applyBorder="1" applyAlignment="1" applyProtection="1">
      <alignment horizontal="center"/>
      <protection locked="0"/>
    </xf>
    <xf numFmtId="0" fontId="23" fillId="0" borderId="6" xfId="4" applyFont="1" applyBorder="1" applyAlignment="1" applyProtection="1">
      <alignment horizontal="center"/>
      <protection locked="0"/>
    </xf>
    <xf numFmtId="0" fontId="13" fillId="0" borderId="6" xfId="4" applyFont="1" applyBorder="1" applyAlignment="1" applyProtection="1">
      <alignment horizontal="center"/>
      <protection hidden="1"/>
    </xf>
    <xf numFmtId="0" fontId="25" fillId="0" borderId="6" xfId="4" applyFont="1" applyBorder="1" applyAlignment="1" applyProtection="1">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center"/>
      <protection locked="0"/>
    </xf>
    <xf numFmtId="0" fontId="2" fillId="0" borderId="3" xfId="4" applyFont="1" applyFill="1" applyBorder="1" applyAlignment="1" applyProtection="1">
      <alignment horizontal="center"/>
      <protection locked="0"/>
    </xf>
    <xf numFmtId="0" fontId="2" fillId="0" borderId="3" xfId="4" applyFill="1" applyBorder="1" applyAlignment="1" applyProtection="1">
      <alignment horizontal="center"/>
      <protection locked="0"/>
    </xf>
    <xf numFmtId="14" fontId="0" fillId="0" borderId="3" xfId="4" applyNumberFormat="1" applyFont="1" applyBorder="1" applyAlignment="1" applyProtection="1">
      <alignment horizontal="center"/>
      <protection locked="0"/>
    </xf>
    <xf numFmtId="0" fontId="2" fillId="0" borderId="7" xfId="4" applyBorder="1" applyAlignment="1" applyProtection="1">
      <alignment horizontal="center"/>
      <protection hidden="1"/>
    </xf>
    <xf numFmtId="0" fontId="2" fillId="0" borderId="3" xfId="4"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5">
    <cellStyle name="Hyperlink" xfId="3" builtinId="8"/>
    <cellStyle name="Normal" xfId="0" builtinId="0"/>
    <cellStyle name="Normal 2" xfId="1"/>
    <cellStyle name="Normal 3" xfId="2"/>
    <cellStyle name="Normal 3 2" xfId="4"/>
  </cellStyles>
  <dxfs count="101">
    <dxf>
      <fill>
        <patternFill>
          <bgColor rgb="FFFF0000"/>
        </patternFill>
      </fill>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120318</xdr:colOff>
      <xdr:row>25</xdr:row>
      <xdr:rowOff>43543</xdr:rowOff>
    </xdr:from>
    <xdr:to>
      <xdr:col>25</xdr:col>
      <xdr:colOff>20054</xdr:colOff>
      <xdr:row>38</xdr:row>
      <xdr:rowOff>144781</xdr:rowOff>
    </xdr:to>
    <xdr:sp macro="" textlink="" fLocksText="0">
      <xdr:nvSpPr>
        <xdr:cNvPr id="2" name="TextBox 1"/>
        <xdr:cNvSpPr txBox="1"/>
      </xdr:nvSpPr>
      <xdr:spPr>
        <a:xfrm>
          <a:off x="3183558" y="4303123"/>
          <a:ext cx="2642936" cy="2371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46956</xdr:colOff>
      <xdr:row>29</xdr:row>
      <xdr:rowOff>8749</xdr:rowOff>
    </xdr:from>
    <xdr:to>
      <xdr:col>35</xdr:col>
      <xdr:colOff>192506</xdr:colOff>
      <xdr:row>38</xdr:row>
      <xdr:rowOff>8750</xdr:rowOff>
    </xdr:to>
    <xdr:sp macro="" textlink="">
      <xdr:nvSpPr>
        <xdr:cNvPr id="4" name="TextBox 3"/>
        <xdr:cNvSpPr txBox="1"/>
      </xdr:nvSpPr>
      <xdr:spPr>
        <a:xfrm>
          <a:off x="5655859" y="4786380"/>
          <a:ext cx="3295636" cy="1496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u="none" strike="noStrike">
              <a:solidFill>
                <a:schemeClr val="dk1"/>
              </a:solidFill>
              <a:effectLst/>
              <a:latin typeface="+mn-lt"/>
              <a:ea typeface="+mn-ea"/>
              <a:cs typeface="+mn-cs"/>
            </a:rPr>
            <a:t>ANSI</a:t>
          </a:r>
          <a:r>
            <a:rPr lang="en-US" sz="900"/>
            <a:t> </a:t>
          </a:r>
          <a:r>
            <a:rPr lang="en-US" sz="900" b="0" i="0" u="none" strike="noStrike">
              <a:solidFill>
                <a:schemeClr val="dk1"/>
              </a:solidFill>
              <a:effectLst/>
              <a:latin typeface="+mn-lt"/>
              <a:ea typeface="+mn-ea"/>
              <a:cs typeface="+mn-cs"/>
            </a:rPr>
            <a:t>3543 (Required for Pre-Vet Students), 3433, 3443; </a:t>
          </a:r>
          <a:r>
            <a:rPr lang="en-US" sz="900" b="1" i="0" u="none" strike="noStrike">
              <a:solidFill>
                <a:schemeClr val="dk1"/>
              </a:solidFill>
              <a:effectLst/>
              <a:latin typeface="+mn-lt"/>
              <a:ea typeface="+mn-ea"/>
              <a:cs typeface="+mn-cs"/>
            </a:rPr>
            <a:t>BIOC</a:t>
          </a:r>
          <a:r>
            <a:rPr lang="en-US" sz="900"/>
            <a:t> </a:t>
          </a:r>
          <a:r>
            <a:rPr lang="en-US" sz="900" b="0" i="0" u="none" strike="noStrike">
              <a:solidFill>
                <a:schemeClr val="dk1"/>
              </a:solidFill>
              <a:effectLst/>
              <a:latin typeface="+mn-lt"/>
              <a:ea typeface="+mn-ea"/>
              <a:cs typeface="+mn-cs"/>
            </a:rPr>
            <a:t>1990* (up to 2 hours), 2202, 2352,3003, 4113, 4523, 4990*, 4723;</a:t>
          </a:r>
          <a:r>
            <a:rPr lang="en-US" sz="900" b="0" i="0" u="none" strike="noStrike" baseline="0">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BIOL</a:t>
          </a:r>
          <a:r>
            <a:rPr lang="en-US" sz="900"/>
            <a:t> </a:t>
          </a:r>
          <a:r>
            <a:rPr lang="en-US" sz="900" b="0" i="0" u="none" strike="noStrike">
              <a:solidFill>
                <a:schemeClr val="dk1"/>
              </a:solidFill>
              <a:effectLst/>
              <a:latin typeface="+mn-lt"/>
              <a:ea typeface="+mn-ea"/>
              <a:cs typeface="+mn-cs"/>
            </a:rPr>
            <a:t>3034, 3104, 3114, 3214, 3233, 4104, 4133, </a:t>
          </a:r>
          <a:r>
            <a:rPr lang="en-US" sz="900" b="0" i="0" u="none" strike="noStrike" baseline="0">
              <a:solidFill>
                <a:schemeClr val="dk1"/>
              </a:solidFill>
              <a:effectLst/>
              <a:latin typeface="+mn-lt"/>
              <a:ea typeface="+mn-ea"/>
              <a:cs typeface="+mn-cs"/>
            </a:rPr>
            <a:t>4134, 4174, 4215, 4223, 4283, 4293, 4363;</a:t>
          </a:r>
          <a:r>
            <a:rPr lang="en-US" sz="900" b="1" i="0" u="none" strike="noStrike" baseline="0">
              <a:solidFill>
                <a:schemeClr val="dk1"/>
              </a:solidFill>
              <a:effectLst/>
              <a:latin typeface="+mn-lt"/>
              <a:ea typeface="+mn-ea"/>
              <a:cs typeface="+mn-cs"/>
            </a:rPr>
            <a:t> PBIO</a:t>
          </a:r>
          <a:r>
            <a:rPr lang="en-US" sz="900" b="1"/>
            <a:t> </a:t>
          </a:r>
          <a:r>
            <a:rPr lang="en-US" sz="900" b="0" i="0" u="none" strike="noStrike">
              <a:solidFill>
                <a:schemeClr val="dk1"/>
              </a:solidFill>
              <a:effectLst/>
              <a:latin typeface="+mn-lt"/>
              <a:ea typeface="+mn-ea"/>
              <a:cs typeface="+mn-cs"/>
            </a:rPr>
            <a:t>4233, </a:t>
          </a:r>
          <a:r>
            <a:rPr lang="en-US" sz="900" b="0" i="0">
              <a:solidFill>
                <a:schemeClr val="dk1"/>
              </a:solidFill>
              <a:effectLst/>
              <a:latin typeface="+mn-lt"/>
              <a:ea typeface="+mn-ea"/>
              <a:cs typeface="+mn-cs"/>
            </a:rPr>
            <a:t>44423,4462, </a:t>
          </a:r>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CHEM</a:t>
          </a:r>
          <a:r>
            <a:rPr lang="en-US" sz="900"/>
            <a:t> </a:t>
          </a:r>
          <a:r>
            <a:rPr lang="en-US" sz="900" b="0" i="0" u="none" strike="noStrike">
              <a:solidFill>
                <a:schemeClr val="dk1"/>
              </a:solidFill>
              <a:effectLst/>
              <a:latin typeface="+mn-lt"/>
              <a:ea typeface="+mn-ea"/>
              <a:cs typeface="+mn-cs"/>
            </a:rPr>
            <a:t>2122, 3353, 3532, 3553, 4320 (1-3 hours);</a:t>
          </a:r>
          <a:r>
            <a:rPr lang="en-US" sz="900"/>
            <a:t> </a:t>
          </a:r>
          <a:r>
            <a:rPr lang="en-US" sz="900" b="1" i="0" u="none" strike="noStrike">
              <a:solidFill>
                <a:schemeClr val="dk1"/>
              </a:solidFill>
              <a:effectLst/>
              <a:latin typeface="+mn-lt"/>
              <a:ea typeface="+mn-ea"/>
              <a:cs typeface="+mn-cs"/>
            </a:rPr>
            <a:t>ENTO</a:t>
          </a:r>
          <a:r>
            <a:rPr lang="en-US" sz="900"/>
            <a:t> </a:t>
          </a:r>
          <a:r>
            <a:rPr lang="en-US" sz="900" b="0" i="0" u="none" strike="noStrike">
              <a:solidFill>
                <a:schemeClr val="dk1"/>
              </a:solidFill>
              <a:effectLst/>
              <a:latin typeface="+mn-lt"/>
              <a:ea typeface="+mn-ea"/>
              <a:cs typeface="+mn-cs"/>
            </a:rPr>
            <a:t>4854, 4573, 4733;</a:t>
          </a:r>
          <a:r>
            <a:rPr lang="en-US" sz="900"/>
            <a:t> </a:t>
          </a:r>
          <a:r>
            <a:rPr lang="en-US" sz="900" b="1" i="0" u="none" strike="noStrike">
              <a:solidFill>
                <a:schemeClr val="dk1"/>
              </a:solidFill>
              <a:effectLst/>
              <a:latin typeface="+mn-lt"/>
              <a:ea typeface="+mn-ea"/>
              <a:cs typeface="+mn-cs"/>
            </a:rPr>
            <a:t>MATH</a:t>
          </a:r>
          <a:r>
            <a:rPr lang="en-US" sz="900"/>
            <a:t> </a:t>
          </a:r>
          <a:r>
            <a:rPr lang="en-US" sz="900" b="0" i="0" u="none" strike="noStrike">
              <a:solidFill>
                <a:schemeClr val="dk1"/>
              </a:solidFill>
              <a:effectLst/>
              <a:latin typeface="+mn-lt"/>
              <a:ea typeface="+mn-ea"/>
              <a:cs typeface="+mn-cs"/>
            </a:rPr>
            <a:t>2163, 2233, 3013, 3263;</a:t>
          </a:r>
          <a:r>
            <a:rPr lang="en-US" sz="900" b="0" i="0" u="none" strike="noStrike" baseline="0">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MICR</a:t>
          </a:r>
          <a:r>
            <a:rPr lang="en-US" sz="900"/>
            <a:t> </a:t>
          </a:r>
          <a:r>
            <a:rPr lang="en-US" sz="900" b="0" i="0" u="none" strike="noStrike">
              <a:solidFill>
                <a:schemeClr val="dk1"/>
              </a:solidFill>
              <a:effectLst/>
              <a:latin typeface="+mn-lt"/>
              <a:ea typeface="+mn-ea"/>
              <a:cs typeface="+mn-cs"/>
            </a:rPr>
            <a:t>3143, 3154, 3223, 3253, 4012, 4013, 4112, 4123, 4203, 4053, 4052, 4233, 4253, 4263, 4323, 4423; </a:t>
          </a:r>
          <a:r>
            <a:rPr lang="en-US" sz="900" b="1" i="0" u="none" strike="noStrike">
              <a:solidFill>
                <a:schemeClr val="dk1"/>
              </a:solidFill>
              <a:effectLst/>
              <a:latin typeface="+mn-lt"/>
              <a:ea typeface="+mn-ea"/>
              <a:cs typeface="+mn-cs"/>
            </a:rPr>
            <a:t>NSCI</a:t>
          </a:r>
          <a:r>
            <a:rPr lang="en-US" sz="900"/>
            <a:t> </a:t>
          </a:r>
          <a:r>
            <a:rPr lang="en-US" sz="900" b="0" i="0" u="none" strike="noStrike">
              <a:solidFill>
                <a:schemeClr val="dk1"/>
              </a:solidFill>
              <a:effectLst/>
              <a:latin typeface="+mn-lt"/>
              <a:ea typeface="+mn-ea"/>
              <a:cs typeface="+mn-cs"/>
            </a:rPr>
            <a:t>4123, 4143, 4023;</a:t>
          </a:r>
          <a:r>
            <a:rPr lang="en-US" sz="900"/>
            <a:t> </a:t>
          </a:r>
          <a:r>
            <a:rPr lang="en-US" sz="900" b="1" i="0" u="none" strike="noStrike">
              <a:solidFill>
                <a:schemeClr val="dk1"/>
              </a:solidFill>
              <a:effectLst/>
              <a:latin typeface="+mn-lt"/>
              <a:ea typeface="+mn-ea"/>
              <a:cs typeface="+mn-cs"/>
            </a:rPr>
            <a:t>PHYS</a:t>
          </a:r>
          <a:r>
            <a:rPr lang="en-US" sz="900"/>
            <a:t> </a:t>
          </a:r>
          <a:r>
            <a:rPr lang="en-US" sz="900" b="0" i="0" u="none" strike="noStrike">
              <a:solidFill>
                <a:schemeClr val="dk1"/>
              </a:solidFill>
              <a:effectLst/>
              <a:latin typeface="+mn-lt"/>
              <a:ea typeface="+mn-ea"/>
              <a:cs typeface="+mn-cs"/>
            </a:rPr>
            <a:t>4313; </a:t>
          </a:r>
          <a:r>
            <a:rPr lang="en-US" sz="900" b="1" i="0" u="none" strike="noStrike">
              <a:solidFill>
                <a:schemeClr val="dk1"/>
              </a:solidFill>
              <a:effectLst/>
              <a:latin typeface="+mn-lt"/>
              <a:ea typeface="+mn-ea"/>
              <a:cs typeface="+mn-cs"/>
            </a:rPr>
            <a:t>PLNT</a:t>
          </a:r>
          <a:r>
            <a:rPr lang="en-US" sz="900" b="0" i="0" u="none" strike="noStrike" baseline="0">
              <a:solidFill>
                <a:schemeClr val="dk1"/>
              </a:solidFill>
              <a:effectLst/>
              <a:latin typeface="+mn-lt"/>
              <a:ea typeface="+mn-ea"/>
              <a:cs typeface="+mn-cs"/>
            </a:rPr>
            <a:t> 4353;</a:t>
          </a:r>
          <a:r>
            <a:rPr lang="en-US" sz="900"/>
            <a:t> </a:t>
          </a:r>
          <a:r>
            <a:rPr lang="en-US" sz="900" b="1" i="0" u="none" strike="noStrike">
              <a:solidFill>
                <a:schemeClr val="dk1"/>
              </a:solidFill>
              <a:effectLst/>
              <a:latin typeface="+mn-lt"/>
              <a:ea typeface="+mn-ea"/>
              <a:cs typeface="+mn-cs"/>
            </a:rPr>
            <a:t>STAT</a:t>
          </a:r>
          <a:r>
            <a:rPr lang="en-US" sz="900"/>
            <a:t> </a:t>
          </a:r>
          <a:r>
            <a:rPr lang="en-US" sz="900" b="0" i="0" u="none" strike="noStrike">
              <a:solidFill>
                <a:schemeClr val="dk1"/>
              </a:solidFill>
              <a:effectLst/>
              <a:latin typeface="+mn-lt"/>
              <a:ea typeface="+mn-ea"/>
              <a:cs typeface="+mn-cs"/>
            </a:rPr>
            <a:t>4013</a:t>
          </a:r>
          <a:r>
            <a:rPr lang="en-US" sz="900"/>
            <a:t> </a:t>
          </a:r>
          <a:r>
            <a:rPr lang="en-US" sz="900" b="0" i="0" u="none" strike="noStrike">
              <a:solidFill>
                <a:schemeClr val="dk1"/>
              </a:solidFill>
              <a:effectLst/>
              <a:latin typeface="+mn-lt"/>
              <a:ea typeface="+mn-ea"/>
              <a:cs typeface="+mn-cs"/>
            </a:rPr>
            <a:t>*Note: Total from BIOC 1990 and 4990 may not exceed 10 hours</a:t>
          </a:r>
          <a:r>
            <a:rPr lang="en-US" sz="900"/>
            <a:t> .</a:t>
          </a:r>
        </a:p>
      </xdr:txBody>
    </xdr:sp>
    <xdr:clientData/>
  </xdr:twoCellAnchor>
  <xdr:twoCellAnchor>
    <xdr:from>
      <xdr:col>15</xdr:col>
      <xdr:colOff>120315</xdr:colOff>
      <xdr:row>39</xdr:row>
      <xdr:rowOff>45721</xdr:rowOff>
    </xdr:from>
    <xdr:to>
      <xdr:col>25</xdr:col>
      <xdr:colOff>27214</xdr:colOff>
      <xdr:row>41</xdr:row>
      <xdr:rowOff>110289</xdr:rowOff>
    </xdr:to>
    <xdr:sp macro="" textlink="">
      <xdr:nvSpPr>
        <xdr:cNvPr id="5" name="TextBox 4"/>
        <xdr:cNvSpPr txBox="1"/>
      </xdr:nvSpPr>
      <xdr:spPr>
        <a:xfrm>
          <a:off x="3183555" y="6751321"/>
          <a:ext cx="2650099" cy="4150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A</a:t>
          </a:r>
          <a:r>
            <a:rPr lang="en-US" sz="1000" baseline="0"/>
            <a:t> 2.0 GPA or higher in upper division hours.</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105</xdr:row>
      <xdr:rowOff>25879</xdr:rowOff>
    </xdr:from>
    <xdr:to>
      <xdr:col>0</xdr:col>
      <xdr:colOff>6879175</xdr:colOff>
      <xdr:row>159</xdr:row>
      <xdr:rowOff>77638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235577"/>
          <a:ext cx="6879175" cy="8902461"/>
        </a:xfrm>
        <a:prstGeom prst="rect">
          <a:avLst/>
        </a:prstGeom>
      </xdr:spPr>
    </xdr:pic>
    <xdr:clientData/>
  </xdr:twoCellAnchor>
  <xdr:twoCellAnchor editAs="oneCell">
    <xdr:from>
      <xdr:col>0</xdr:col>
      <xdr:colOff>0</xdr:colOff>
      <xdr:row>0</xdr:row>
      <xdr:rowOff>124691</xdr:rowOff>
    </xdr:from>
    <xdr:to>
      <xdr:col>2</xdr:col>
      <xdr:colOff>489480</xdr:colOff>
      <xdr:row>64</xdr:row>
      <xdr:rowOff>73558</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4691"/>
          <a:ext cx="7771429" cy="10057143"/>
        </a:xfrm>
        <a:prstGeom prst="rect">
          <a:avLst/>
        </a:prstGeom>
      </xdr:spPr>
    </xdr:pic>
    <xdr:clientData/>
  </xdr:twoCellAnchor>
  <xdr:twoCellAnchor editAs="oneCell">
    <xdr:from>
      <xdr:col>0</xdr:col>
      <xdr:colOff>0</xdr:colOff>
      <xdr:row>62</xdr:row>
      <xdr:rowOff>16995</xdr:rowOff>
    </xdr:from>
    <xdr:to>
      <xdr:col>2</xdr:col>
      <xdr:colOff>489480</xdr:colOff>
      <xdr:row>125</xdr:row>
      <xdr:rowOff>123804</xdr:rowOff>
    </xdr:to>
    <xdr:pic>
      <xdr:nvPicPr>
        <xdr:cNvPr id="3"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9809388"/>
          <a:ext cx="7771429" cy="10057143"/>
        </a:xfrm>
        <a:prstGeom prst="rect">
          <a:avLst/>
        </a:prstGeom>
      </xdr:spPr>
    </xdr:pic>
    <xdr:clientData/>
  </xdr:twoCellAnchor>
  <xdr:twoCellAnchor editAs="oneCell">
    <xdr:from>
      <xdr:col>0</xdr:col>
      <xdr:colOff>0</xdr:colOff>
      <xdr:row>124</xdr:row>
      <xdr:rowOff>743</xdr:rowOff>
    </xdr:from>
    <xdr:to>
      <xdr:col>2</xdr:col>
      <xdr:colOff>489480</xdr:colOff>
      <xdr:row>187</xdr:row>
      <xdr:rowOff>107551</xdr:rowOff>
    </xdr:to>
    <xdr:pic>
      <xdr:nvPicPr>
        <xdr:cNvPr id="5"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9585528"/>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1"/>
  <sheetViews>
    <sheetView showGridLines="0" tabSelected="1" zoomScale="95" zoomScaleNormal="95" workbookViewId="0">
      <selection activeCell="I15" sqref="I15:L15"/>
    </sheetView>
  </sheetViews>
  <sheetFormatPr defaultColWidth="9.109375" defaultRowHeight="13.2" x14ac:dyDescent="0.25"/>
  <cols>
    <col min="1" max="1" width="7.44140625" style="39" customWidth="1"/>
    <col min="2" max="2" width="6.5546875" style="39" customWidth="1"/>
    <col min="3" max="4" width="3.5546875" style="39" customWidth="1"/>
    <col min="5" max="5" width="3.44140625" style="43" hidden="1" customWidth="1"/>
    <col min="6" max="6" width="5.5546875" style="43" hidden="1" customWidth="1"/>
    <col min="7" max="7" width="6.44140625" style="43" hidden="1" customWidth="1"/>
    <col min="8" max="8" width="1.88671875" style="43" customWidth="1"/>
    <col min="9" max="9" width="6.5546875" style="39" customWidth="1"/>
    <col min="10" max="10" width="6.44140625" style="39" customWidth="1"/>
    <col min="11" max="11" width="3.5546875" style="39" customWidth="1"/>
    <col min="12" max="12" width="4.5546875" style="39" customWidth="1"/>
    <col min="13" max="13" width="3.44140625" style="39" hidden="1" customWidth="1"/>
    <col min="14" max="14" width="2.44140625" style="39" hidden="1" customWidth="1"/>
    <col min="15" max="15" width="3.44140625" style="43" hidden="1" customWidth="1"/>
    <col min="16" max="16" width="2" style="39" customWidth="1"/>
    <col min="17" max="17" width="6.109375" style="39" customWidth="1"/>
    <col min="18" max="18" width="5.5546875" style="39" customWidth="1"/>
    <col min="19" max="19" width="6.5546875" style="39" customWidth="1"/>
    <col min="20" max="20" width="4.44140625" style="39" hidden="1" customWidth="1"/>
    <col min="21" max="21" width="5" style="39" hidden="1" customWidth="1"/>
    <col min="22" max="22" width="4.44140625" style="39" hidden="1" customWidth="1"/>
    <col min="23" max="23" width="2" style="39" customWidth="1"/>
    <col min="24" max="24" width="6.5546875" style="39" customWidth="1"/>
    <col min="25" max="25" width="10.88671875" style="39" customWidth="1"/>
    <col min="26" max="26" width="1.44140625" style="39" customWidth="1"/>
    <col min="27" max="27" width="7" style="39" customWidth="1"/>
    <col min="28" max="28" width="8" style="39" customWidth="1"/>
    <col min="29" max="29" width="7.44140625" style="39" customWidth="1"/>
    <col min="30" max="30" width="4.44140625" style="39" hidden="1" customWidth="1"/>
    <col min="31" max="31" width="5.109375" style="39" hidden="1" customWidth="1"/>
    <col min="32" max="32" width="5.44140625" style="39" hidden="1" customWidth="1"/>
    <col min="33" max="33" width="1.88671875" style="77" customWidth="1"/>
    <col min="34" max="34" width="8.5546875" style="39" customWidth="1"/>
    <col min="35" max="35" width="12.88671875" style="39" customWidth="1"/>
    <col min="36" max="36" width="9.109375" style="77"/>
    <col min="37" max="16384" width="9.109375" style="39"/>
  </cols>
  <sheetData>
    <row r="1" spans="1:36" s="32" customFormat="1" ht="21.75" customHeight="1" x14ac:dyDescent="0.4">
      <c r="A1" s="80" t="s">
        <v>18</v>
      </c>
      <c r="B1" s="166" t="s">
        <v>77</v>
      </c>
      <c r="C1" s="166"/>
      <c r="D1" s="166"/>
      <c r="E1" s="166"/>
      <c r="F1" s="166"/>
      <c r="G1" s="166"/>
      <c r="H1" s="166"/>
      <c r="I1" s="166"/>
      <c r="J1" s="166"/>
      <c r="K1" s="166"/>
      <c r="L1" s="166"/>
      <c r="M1" s="166"/>
      <c r="N1" s="166"/>
      <c r="O1" s="166"/>
      <c r="P1" s="166"/>
      <c r="Q1" s="166"/>
      <c r="R1" s="81" t="s">
        <v>6</v>
      </c>
      <c r="S1" s="167" t="s">
        <v>56</v>
      </c>
      <c r="T1" s="167"/>
      <c r="U1" s="167"/>
      <c r="V1" s="167"/>
      <c r="W1" s="167"/>
      <c r="X1" s="167"/>
      <c r="Y1" s="167"/>
      <c r="Z1" s="168" t="s">
        <v>52</v>
      </c>
      <c r="AA1" s="168"/>
      <c r="AB1" s="168"/>
      <c r="AC1" s="81" t="s">
        <v>19</v>
      </c>
      <c r="AD1" s="81"/>
      <c r="AE1" s="81"/>
      <c r="AF1" s="81"/>
      <c r="AG1" s="169" t="s">
        <v>78</v>
      </c>
      <c r="AH1" s="169"/>
      <c r="AI1" s="169"/>
      <c r="AJ1" s="117"/>
    </row>
    <row r="2" spans="1:36" ht="22.8" hidden="1" x14ac:dyDescent="0.4">
      <c r="A2" s="82"/>
      <c r="B2" s="33"/>
      <c r="C2" s="34"/>
      <c r="D2" s="83"/>
      <c r="E2" s="83"/>
      <c r="F2" s="83"/>
      <c r="G2" s="83"/>
      <c r="H2" s="83"/>
      <c r="I2" s="83"/>
      <c r="J2" s="83"/>
      <c r="K2" s="83"/>
      <c r="L2" s="83"/>
      <c r="M2" s="83"/>
      <c r="N2" s="83"/>
      <c r="O2" s="83"/>
      <c r="P2" s="83"/>
      <c r="Q2" s="83"/>
      <c r="R2" s="83"/>
      <c r="S2" s="33"/>
      <c r="T2" s="35"/>
      <c r="U2" s="35"/>
      <c r="V2" s="35"/>
      <c r="W2" s="36"/>
      <c r="X2" s="36"/>
      <c r="Y2" s="36"/>
      <c r="Z2" s="37"/>
      <c r="AA2" s="37"/>
      <c r="AB2" s="37"/>
      <c r="AC2" s="33"/>
      <c r="AD2" s="33"/>
      <c r="AE2" s="33"/>
      <c r="AF2" s="33"/>
      <c r="AG2" s="38"/>
      <c r="AH2" s="38"/>
      <c r="AI2" s="38"/>
    </row>
    <row r="3" spans="1:36" ht="23.25" customHeight="1" x14ac:dyDescent="0.4">
      <c r="A3" s="84" t="s">
        <v>69</v>
      </c>
      <c r="B3" s="99"/>
      <c r="C3" s="99"/>
      <c r="D3" s="41"/>
      <c r="E3" s="41"/>
      <c r="F3" s="41"/>
      <c r="G3" s="42"/>
      <c r="H3" s="74"/>
      <c r="I3" s="99"/>
      <c r="J3" s="99"/>
      <c r="K3" s="99"/>
      <c r="L3" s="99"/>
      <c r="M3" s="99"/>
      <c r="N3" s="99"/>
      <c r="O3" s="99"/>
      <c r="P3" s="99"/>
      <c r="Q3" s="57" t="s">
        <v>64</v>
      </c>
      <c r="R3" s="138"/>
      <c r="S3" s="92"/>
      <c r="T3" s="139"/>
      <c r="U3" s="139"/>
      <c r="V3" s="139"/>
      <c r="W3" s="140"/>
      <c r="X3" s="140"/>
      <c r="Y3" s="140"/>
      <c r="Z3" s="37"/>
      <c r="AA3" s="57" t="s">
        <v>67</v>
      </c>
      <c r="AB3" s="57"/>
      <c r="AC3" s="57"/>
      <c r="AD3" s="57"/>
      <c r="AE3" s="57"/>
      <c r="AF3" s="57"/>
      <c r="AG3" s="57"/>
      <c r="AH3" s="85"/>
      <c r="AI3" s="116" t="s">
        <v>81</v>
      </c>
    </row>
    <row r="4" spans="1:36" ht="9" customHeight="1" x14ac:dyDescent="0.25">
      <c r="A4" s="86"/>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6" x14ac:dyDescent="0.25">
      <c r="A5" s="87" t="s">
        <v>20</v>
      </c>
      <c r="B5" s="44"/>
      <c r="C5" s="44" t="s">
        <v>21</v>
      </c>
      <c r="D5" s="44"/>
      <c r="E5" s="88" t="s">
        <v>22</v>
      </c>
      <c r="F5" s="88" t="s">
        <v>23</v>
      </c>
      <c r="G5" s="88" t="s">
        <v>24</v>
      </c>
      <c r="H5" s="88"/>
      <c r="I5" s="41"/>
      <c r="J5" s="44" t="s">
        <v>25</v>
      </c>
      <c r="K5" s="44"/>
      <c r="L5" s="44"/>
      <c r="M5" s="41"/>
      <c r="N5" s="41"/>
      <c r="O5" s="41"/>
      <c r="P5" s="41"/>
      <c r="Q5" s="44" t="s">
        <v>20</v>
      </c>
      <c r="R5" s="44"/>
      <c r="S5" s="44" t="s">
        <v>21</v>
      </c>
      <c r="T5" s="88" t="s">
        <v>22</v>
      </c>
      <c r="U5" s="88" t="s">
        <v>23</v>
      </c>
      <c r="V5" s="88" t="s">
        <v>24</v>
      </c>
      <c r="W5" s="41"/>
      <c r="X5" s="44" t="s">
        <v>25</v>
      </c>
      <c r="Y5" s="41"/>
      <c r="Z5" s="41"/>
      <c r="AA5" s="44" t="s">
        <v>20</v>
      </c>
      <c r="AB5" s="44"/>
      <c r="AC5" s="44" t="s">
        <v>21</v>
      </c>
      <c r="AD5" s="88" t="s">
        <v>22</v>
      </c>
      <c r="AE5" s="88" t="s">
        <v>23</v>
      </c>
      <c r="AF5" s="88" t="s">
        <v>24</v>
      </c>
      <c r="AG5" s="41"/>
      <c r="AH5" s="44" t="s">
        <v>25</v>
      </c>
      <c r="AI5" s="41"/>
    </row>
    <row r="6" spans="1:36" ht="9" customHeight="1" x14ac:dyDescent="0.25">
      <c r="A6" s="86"/>
      <c r="B6" s="41"/>
      <c r="C6" s="41"/>
      <c r="D6" s="41"/>
      <c r="E6" s="41"/>
      <c r="F6" s="41"/>
      <c r="G6" s="41"/>
      <c r="H6" s="41"/>
      <c r="I6" s="41"/>
      <c r="J6" s="76"/>
      <c r="K6" s="76"/>
      <c r="L6" s="76"/>
      <c r="M6" s="76"/>
      <c r="N6" s="76"/>
      <c r="O6" s="76"/>
      <c r="P6" s="41"/>
      <c r="Q6" s="41"/>
      <c r="R6" s="41"/>
      <c r="S6" s="41"/>
      <c r="T6" s="41"/>
      <c r="U6" s="41"/>
      <c r="V6" s="41"/>
      <c r="W6" s="41"/>
      <c r="X6" s="41"/>
      <c r="Y6" s="41"/>
      <c r="Z6" s="41"/>
      <c r="AA6" s="41"/>
      <c r="AB6" s="41"/>
      <c r="AC6" s="41"/>
      <c r="AD6" s="41"/>
      <c r="AE6" s="41"/>
      <c r="AF6" s="41"/>
      <c r="AG6" s="41"/>
      <c r="AH6" s="41"/>
      <c r="AI6" s="41"/>
    </row>
    <row r="7" spans="1:36" x14ac:dyDescent="0.25">
      <c r="A7" s="89" t="s">
        <v>26</v>
      </c>
      <c r="B7" s="45">
        <v>1113</v>
      </c>
      <c r="C7" s="170"/>
      <c r="D7" s="171"/>
      <c r="E7" s="46">
        <f t="shared" ref="E7:E22" si="0">IF(H7&lt;&gt;"",H7,3)*IF(C7="A",4,IF(C7="B",3,IF(C7="C",2,IF(C7="D",1,IF(AND(C7&gt;=0,C7&lt;=4,ISNUMBER(C7)),C7,0)))))</f>
        <v>0</v>
      </c>
      <c r="F7" s="46" t="str">
        <f t="shared" ref="F7:F22" si="1">IF(OR(C7="A",C7="B",C7="C",C7="D",C7="F",AND(C7&gt;=0,C7&lt;=4,ISNUMBER(C7))),IF(H7&lt;&gt;"",H7,3),"")</f>
        <v/>
      </c>
      <c r="G7" s="46" t="str">
        <f t="shared" ref="G7:G22" si="2">IF(OR(C7="A",C7="B",C7="C",C7="D",C7="P",AND(C7&gt;=0,C7&lt;=4,ISNUMBER(C7))),IF(H7&lt;&gt;"",H7,3),"")</f>
        <v/>
      </c>
      <c r="H7" s="47"/>
      <c r="I7" s="172"/>
      <c r="J7" s="173"/>
      <c r="K7" s="173"/>
      <c r="L7" s="173"/>
      <c r="M7" s="76"/>
      <c r="N7" s="76"/>
      <c r="O7" s="76"/>
      <c r="P7" s="41"/>
      <c r="Q7" s="41"/>
      <c r="R7" s="41"/>
      <c r="S7" s="41"/>
      <c r="T7" s="41"/>
      <c r="U7" s="41"/>
      <c r="V7" s="41"/>
      <c r="W7" s="41"/>
      <c r="X7" s="41"/>
      <c r="Y7" s="41"/>
      <c r="Z7" s="41"/>
      <c r="AA7" s="57" t="s">
        <v>75</v>
      </c>
      <c r="AB7" s="37"/>
      <c r="AC7" s="37"/>
      <c r="AD7" s="41"/>
      <c r="AE7" s="41"/>
      <c r="AF7" s="41"/>
      <c r="AG7" s="55"/>
      <c r="AH7" s="115"/>
      <c r="AI7" s="115"/>
    </row>
    <row r="8" spans="1:36" x14ac:dyDescent="0.25">
      <c r="A8" s="89" t="s">
        <v>26</v>
      </c>
      <c r="B8" s="45">
        <v>1213</v>
      </c>
      <c r="C8" s="163"/>
      <c r="D8" s="162"/>
      <c r="E8" s="46">
        <f t="shared" si="0"/>
        <v>0</v>
      </c>
      <c r="F8" s="46" t="str">
        <f t="shared" si="1"/>
        <v/>
      </c>
      <c r="G8" s="46" t="str">
        <f t="shared" si="2"/>
        <v/>
      </c>
      <c r="H8" s="47"/>
      <c r="I8" s="161"/>
      <c r="J8" s="161"/>
      <c r="K8" s="161"/>
      <c r="L8" s="161"/>
      <c r="M8" s="76"/>
      <c r="N8" s="76"/>
      <c r="O8" s="76"/>
      <c r="P8" s="41"/>
      <c r="Q8" s="91" t="s">
        <v>27</v>
      </c>
      <c r="R8" s="45">
        <v>1011</v>
      </c>
      <c r="S8" s="51"/>
      <c r="T8" s="46">
        <f>IF(W8&lt;&gt;"",W8,3)*IF(S8="A",4,IF(S8="B",3,IF(S8="C",2,IF(S8="D",1,IF(AND(S8&gt;=0,S8&lt;=4,ISNUMBER(S8)),S8,0)))))</f>
        <v>0</v>
      </c>
      <c r="U8" s="46" t="str">
        <f>IF(OR(S8="A",S8="B",S8="C",S8="D",S8="F",AND(S8&gt;=0,S8&lt;=4,ISNUMBER(S8))),IF(W8&lt;&gt;"",W8,3),"")</f>
        <v/>
      </c>
      <c r="V8" s="46" t="str">
        <f>IF(OR(S8="A",S8="B",S8="C",S8="D",S8="P",AND(S8&gt;=0,S8&lt;=4,ISNUMBER(S8))),IF(W8&lt;&gt;"",W8,3),"")</f>
        <v/>
      </c>
      <c r="W8" s="47">
        <v>1</v>
      </c>
      <c r="X8" s="148"/>
      <c r="Y8" s="176"/>
      <c r="Z8" s="41"/>
      <c r="AA8" s="41"/>
      <c r="AB8" s="41"/>
      <c r="AC8" s="41"/>
      <c r="AD8" s="41"/>
      <c r="AE8" s="41"/>
      <c r="AF8" s="41"/>
      <c r="AG8" s="41"/>
      <c r="AH8" s="41"/>
      <c r="AI8" s="41"/>
    </row>
    <row r="9" spans="1:36" x14ac:dyDescent="0.25">
      <c r="A9" s="89" t="s">
        <v>28</v>
      </c>
      <c r="B9" s="53">
        <v>1103</v>
      </c>
      <c r="C9" s="163"/>
      <c r="D9" s="162"/>
      <c r="E9" s="46">
        <f t="shared" si="0"/>
        <v>0</v>
      </c>
      <c r="F9" s="46" t="str">
        <f t="shared" si="1"/>
        <v/>
      </c>
      <c r="G9" s="46" t="str">
        <f t="shared" si="2"/>
        <v/>
      </c>
      <c r="H9" s="47"/>
      <c r="I9" s="161"/>
      <c r="J9" s="161"/>
      <c r="K9" s="161"/>
      <c r="L9" s="161"/>
      <c r="M9" s="76"/>
      <c r="N9" s="76"/>
      <c r="O9" s="76"/>
      <c r="P9" s="41"/>
      <c r="Q9" s="56" t="s">
        <v>61</v>
      </c>
      <c r="R9" s="54">
        <v>1213</v>
      </c>
      <c r="S9" s="130"/>
      <c r="T9" s="46">
        <f t="shared" ref="T9" si="3">IF(W9&lt;&gt;"",W9,3)*IF(S9="A",4,IF(S9="B",3,IF(S9="C",2,IF(S9="D",1,IF(AND(S9&gt;=0,S9&lt;=4,ISNUMBER(S9)),S9,0)))))</f>
        <v>0</v>
      </c>
      <c r="U9" s="46" t="str">
        <f t="shared" ref="U9" si="4">IF(OR(S9="A",S9="B",S9="C",S9="D",S9="F",AND(S9&gt;=0,S9&lt;=4,ISNUMBER(S9))),IF(W9&lt;&gt;"",W9,3),"")</f>
        <v/>
      </c>
      <c r="V9" s="46" t="str">
        <f t="shared" ref="V9" si="5">IF(OR(S9="A",S9="B",S9="C",S9="D",S9="P",AND(S9&gt;=0,S9&lt;=4,ISNUMBER(S9))),IF(W9&lt;&gt;"",W9,3),"")</f>
        <v/>
      </c>
      <c r="W9" s="47"/>
      <c r="X9" s="132"/>
      <c r="Y9" s="132"/>
      <c r="Z9" s="41"/>
      <c r="AA9" s="90" t="s">
        <v>35</v>
      </c>
      <c r="AB9" s="50">
        <v>3723</v>
      </c>
      <c r="AC9" s="129"/>
      <c r="AD9" s="46">
        <f t="shared" ref="AD9:AD12" si="6">IF(AG9&lt;&gt;"",AG9,3)*IF(AC9="A",4,IF(AC9="B",3,IF(AC9="C",2,IF(AC9="D",1,IF(AND(AC9&gt;=0,AC9&lt;=4,ISNUMBER(AC9)),AC9,0)))))</f>
        <v>0</v>
      </c>
      <c r="AE9" s="46" t="str">
        <f t="shared" ref="AE9:AE12" si="7">IF(OR(AC9="A",AC9="B",AC9="C",AC9="D",AC9="F",AND(AC9&gt;=0,AC9&lt;=4,ISNUMBER(AC9))),IF(AG9&lt;&gt;"",AG9,3),"")</f>
        <v/>
      </c>
      <c r="AF9" s="46" t="str">
        <f t="shared" ref="AF9:AF12" si="8">IF(OR(AC9="A",AC9="B",AC9="C",AC9="D",AC9="P",AND(AC9&gt;=0,AC9&lt;=4,ISNUMBER(AC9))),IF(AG9&lt;&gt;"",AG9,3),"")</f>
        <v/>
      </c>
      <c r="AG9" s="47"/>
      <c r="AH9" s="149"/>
      <c r="AI9" s="149"/>
    </row>
    <row r="10" spans="1:36" x14ac:dyDescent="0.25">
      <c r="A10" s="89" t="s">
        <v>29</v>
      </c>
      <c r="B10" s="53">
        <v>1113</v>
      </c>
      <c r="C10" s="163"/>
      <c r="D10" s="162"/>
      <c r="E10" s="46">
        <f t="shared" si="0"/>
        <v>0</v>
      </c>
      <c r="F10" s="46" t="str">
        <f t="shared" si="1"/>
        <v/>
      </c>
      <c r="G10" s="46" t="str">
        <f t="shared" si="2"/>
        <v/>
      </c>
      <c r="H10" s="47"/>
      <c r="I10" s="161"/>
      <c r="J10" s="161"/>
      <c r="K10" s="161"/>
      <c r="L10" s="161"/>
      <c r="M10" s="76"/>
      <c r="N10" s="76"/>
      <c r="O10" s="76"/>
      <c r="P10" s="41"/>
      <c r="Q10" s="56" t="s">
        <v>66</v>
      </c>
      <c r="R10" s="54">
        <v>1133</v>
      </c>
      <c r="S10" s="130"/>
      <c r="T10" s="46">
        <f t="shared" ref="T10" si="9">IF(W10&lt;&gt;"",W10,3)*IF(S10="A",4,IF(S10="B",3,IF(S10="C",2,IF(S10="D",1,IF(AND(S10&gt;=0,S10&lt;=4,ISNUMBER(S10)),S10,0)))))</f>
        <v>0</v>
      </c>
      <c r="U10" s="46" t="str">
        <f t="shared" ref="U10" si="10">IF(OR(S10="A",S10="B",S10="C",S10="D",S10="F",AND(S10&gt;=0,S10&lt;=4,ISNUMBER(S10))),IF(W10&lt;&gt;"",W10,3),"")</f>
        <v/>
      </c>
      <c r="V10" s="46" t="str">
        <f t="shared" ref="V10" si="11">IF(OR(S10="A",S10="B",S10="C",S10="D",S10="P",AND(S10&gt;=0,S10&lt;=4,ISNUMBER(S10))),IF(W10&lt;&gt;"",W10,3),"")</f>
        <v/>
      </c>
      <c r="W10" s="47"/>
      <c r="X10" s="132"/>
      <c r="Y10" s="132"/>
      <c r="Z10" s="90"/>
      <c r="AA10" s="90" t="s">
        <v>35</v>
      </c>
      <c r="AB10" s="50">
        <v>3813</v>
      </c>
      <c r="AC10" s="52"/>
      <c r="AD10" s="46">
        <f t="shared" si="6"/>
        <v>0</v>
      </c>
      <c r="AE10" s="46" t="str">
        <f t="shared" si="7"/>
        <v/>
      </c>
      <c r="AF10" s="46" t="str">
        <f t="shared" si="8"/>
        <v/>
      </c>
      <c r="AG10" s="47"/>
      <c r="AH10" s="149"/>
      <c r="AI10" s="150"/>
    </row>
    <row r="11" spans="1:36" x14ac:dyDescent="0.25">
      <c r="A11" s="89" t="s">
        <v>31</v>
      </c>
      <c r="B11" s="53">
        <v>2144</v>
      </c>
      <c r="C11" s="163"/>
      <c r="D11" s="162"/>
      <c r="E11" s="46">
        <f t="shared" si="0"/>
        <v>0</v>
      </c>
      <c r="F11" s="46" t="str">
        <f t="shared" si="1"/>
        <v/>
      </c>
      <c r="G11" s="46" t="str">
        <f t="shared" si="2"/>
        <v/>
      </c>
      <c r="H11" s="47">
        <v>4</v>
      </c>
      <c r="I11" s="160"/>
      <c r="J11" s="161"/>
      <c r="K11" s="161"/>
      <c r="L11" s="161"/>
      <c r="M11" s="76"/>
      <c r="N11" s="76"/>
      <c r="O11" s="76"/>
      <c r="P11" s="41"/>
      <c r="Q11" s="134" t="s">
        <v>65</v>
      </c>
      <c r="R11" s="58">
        <v>3103</v>
      </c>
      <c r="S11" s="51"/>
      <c r="T11" s="46">
        <f t="shared" ref="T11:T12" si="12">IF(W11&lt;&gt;"",W11,3)*IF(S11="A",4,IF(S11="B",3,IF(S11="C",2,IF(S11="D",1,IF(AND(S11&gt;=0,S11&lt;=4,ISNUMBER(S11)),S11,0)))))</f>
        <v>0</v>
      </c>
      <c r="U11" s="46" t="str">
        <f t="shared" ref="U11:U12" si="13">IF(OR(S11="A",S11="B",S11="C",S11="D",S11="F",AND(S11&gt;=0,S11&lt;=4,ISNUMBER(S11))),IF(W11&lt;&gt;"",W11,3),"")</f>
        <v/>
      </c>
      <c r="V11" s="46" t="str">
        <f t="shared" ref="V11:V12" si="14">IF(OR(S11="A",S11="B",S11="C",S11="D",S11="P",AND(S11&gt;=0,S11&lt;=4,ISNUMBER(S11))),IF(W11&lt;&gt;"",W11,3),"")</f>
        <v/>
      </c>
      <c r="W11" s="47"/>
      <c r="X11" s="149"/>
      <c r="Y11" s="176"/>
      <c r="Z11" s="41"/>
      <c r="AA11" s="90" t="s">
        <v>35</v>
      </c>
      <c r="AB11" s="50">
        <v>3223</v>
      </c>
      <c r="AC11" s="52"/>
      <c r="AD11" s="46">
        <f t="shared" si="6"/>
        <v>0</v>
      </c>
      <c r="AE11" s="46" t="str">
        <f t="shared" si="7"/>
        <v/>
      </c>
      <c r="AF11" s="46" t="str">
        <f t="shared" si="8"/>
        <v/>
      </c>
      <c r="AG11" s="47"/>
      <c r="AH11" s="148"/>
      <c r="AI11" s="150"/>
    </row>
    <row r="12" spans="1:36" x14ac:dyDescent="0.25">
      <c r="A12" s="136" t="s">
        <v>32</v>
      </c>
      <c r="B12" s="135"/>
      <c r="C12" s="163"/>
      <c r="D12" s="162"/>
      <c r="E12" s="46">
        <f t="shared" si="0"/>
        <v>0</v>
      </c>
      <c r="F12" s="46" t="str">
        <f t="shared" si="1"/>
        <v/>
      </c>
      <c r="G12" s="46" t="str">
        <f t="shared" si="2"/>
        <v/>
      </c>
      <c r="H12" s="47"/>
      <c r="I12" s="160"/>
      <c r="J12" s="161"/>
      <c r="K12" s="161"/>
      <c r="L12" s="161"/>
      <c r="M12" s="77"/>
      <c r="N12" s="77"/>
      <c r="O12" s="41"/>
      <c r="P12" s="41"/>
      <c r="Q12" s="134" t="s">
        <v>65</v>
      </c>
      <c r="R12" s="135">
        <v>3203</v>
      </c>
      <c r="S12" s="129"/>
      <c r="T12" s="46">
        <f t="shared" si="12"/>
        <v>0</v>
      </c>
      <c r="U12" s="46" t="str">
        <f t="shared" si="13"/>
        <v/>
      </c>
      <c r="V12" s="46" t="str">
        <f t="shared" si="14"/>
        <v/>
      </c>
      <c r="W12" s="47"/>
      <c r="X12" s="150"/>
      <c r="Y12" s="164"/>
      <c r="Z12" s="41"/>
      <c r="AA12" s="90" t="s">
        <v>35</v>
      </c>
      <c r="AB12" s="50">
        <v>4883</v>
      </c>
      <c r="AC12" s="52"/>
      <c r="AD12" s="46">
        <f t="shared" si="6"/>
        <v>0</v>
      </c>
      <c r="AE12" s="46" t="str">
        <f t="shared" si="7"/>
        <v/>
      </c>
      <c r="AF12" s="46" t="str">
        <f t="shared" si="8"/>
        <v/>
      </c>
      <c r="AG12" s="47"/>
      <c r="AH12" s="149"/>
      <c r="AI12" s="150"/>
    </row>
    <row r="13" spans="1:36" x14ac:dyDescent="0.25">
      <c r="A13" s="136" t="s">
        <v>32</v>
      </c>
      <c r="B13" s="135"/>
      <c r="C13" s="163"/>
      <c r="D13" s="162"/>
      <c r="E13" s="46">
        <f t="shared" si="0"/>
        <v>0</v>
      </c>
      <c r="F13" s="46" t="str">
        <f t="shared" si="1"/>
        <v/>
      </c>
      <c r="G13" s="46" t="str">
        <f t="shared" si="2"/>
        <v/>
      </c>
      <c r="H13" s="47"/>
      <c r="I13" s="160"/>
      <c r="J13" s="161"/>
      <c r="K13" s="161"/>
      <c r="L13" s="161"/>
      <c r="M13" s="76"/>
      <c r="N13" s="76"/>
      <c r="O13" s="76"/>
      <c r="P13" s="41"/>
      <c r="Q13" s="90"/>
      <c r="R13" s="54"/>
      <c r="S13" s="52"/>
      <c r="T13" s="46"/>
      <c r="U13" s="46"/>
      <c r="V13" s="46"/>
      <c r="W13" s="47"/>
      <c r="X13" s="150"/>
      <c r="Y13" s="164"/>
      <c r="Z13" s="41"/>
      <c r="AA13" s="90" t="s">
        <v>35</v>
      </c>
      <c r="AB13" s="50">
        <v>4990</v>
      </c>
      <c r="AC13" s="122"/>
      <c r="AD13" s="46">
        <f t="shared" ref="AD13:AD21" si="15">IF(AG13&lt;&gt;"",AG13,3)*IF(AC13="A",4,IF(AC13="B",3,IF(AC13="C",2,IF(AC13="D",1,IF(AND(AC13&gt;=0,AC13&lt;=4,ISNUMBER(AC13)),AC13,0)))))</f>
        <v>0</v>
      </c>
      <c r="AE13" s="46" t="str">
        <f t="shared" ref="AE13:AE21" si="16">IF(OR(AC13="A",AC13="B",AC13="C",AC13="D",AC13="F",AND(AC13&gt;=0,AC13&lt;=4,ISNUMBER(AC13))),IF(AG13&lt;&gt;"",AG13,3),"")</f>
        <v/>
      </c>
      <c r="AF13" s="46" t="str">
        <f t="shared" ref="AF13:AF21" si="17">IF(OR(AC13="A",AC13="B",AC13="C",AC13="D",AC13="P",AND(AC13&gt;=0,AC13&lt;=4,ISNUMBER(AC13))),IF(AG13&lt;&gt;"",AG13,3),"")</f>
        <v/>
      </c>
      <c r="AG13" s="47">
        <v>2</v>
      </c>
      <c r="AH13" s="149"/>
      <c r="AI13" s="150"/>
    </row>
    <row r="14" spans="1:36" x14ac:dyDescent="0.25">
      <c r="A14" s="137" t="s">
        <v>63</v>
      </c>
      <c r="B14" s="135"/>
      <c r="C14" s="163"/>
      <c r="D14" s="162"/>
      <c r="E14" s="46"/>
      <c r="F14" s="46"/>
      <c r="G14" s="46"/>
      <c r="H14" s="47">
        <v>5</v>
      </c>
      <c r="I14" s="161"/>
      <c r="J14" s="161"/>
      <c r="K14" s="161"/>
      <c r="L14" s="161"/>
      <c r="M14" s="76"/>
      <c r="N14" s="76"/>
      <c r="O14" s="76"/>
      <c r="P14" s="41"/>
      <c r="Q14" s="90"/>
      <c r="R14" s="91"/>
      <c r="S14" s="103"/>
      <c r="T14" s="100"/>
      <c r="U14" s="100"/>
      <c r="V14" s="100"/>
      <c r="W14" s="101"/>
      <c r="X14" s="119"/>
      <c r="Y14" s="121"/>
      <c r="Z14" s="92"/>
      <c r="AA14" s="90" t="s">
        <v>31</v>
      </c>
      <c r="AB14" s="50">
        <v>2153</v>
      </c>
      <c r="AC14" s="130"/>
      <c r="AD14" s="46">
        <f t="shared" si="15"/>
        <v>0</v>
      </c>
      <c r="AE14" s="46" t="str">
        <f t="shared" si="16"/>
        <v/>
      </c>
      <c r="AF14" s="46" t="str">
        <f t="shared" si="17"/>
        <v/>
      </c>
      <c r="AG14" s="47"/>
      <c r="AH14" s="149"/>
      <c r="AI14" s="150"/>
    </row>
    <row r="15" spans="1:36" x14ac:dyDescent="0.25">
      <c r="A15" s="89" t="s">
        <v>34</v>
      </c>
      <c r="B15" s="53">
        <v>1314</v>
      </c>
      <c r="C15" s="163"/>
      <c r="D15" s="162"/>
      <c r="E15" s="46">
        <f t="shared" ref="E15" si="18">IF(H15&lt;&gt;"",H15,3)*IF(C15="A",4,IF(C15="B",3,IF(C15="C",2,IF(C15="D",1,IF(AND(C15&gt;=0,C15&lt;=4,ISNUMBER(C15)),C15,0)))))</f>
        <v>0</v>
      </c>
      <c r="F15" s="46" t="str">
        <f t="shared" ref="F15" si="19">IF(OR(C15="A",C15="B",C15="C",C15="D",C15="F",AND(C15&gt;=0,C15&lt;=4,ISNUMBER(C15))),IF(H15&lt;&gt;"",H15,3),"")</f>
        <v/>
      </c>
      <c r="G15" s="46" t="str">
        <f t="shared" ref="G15" si="20">IF(OR(C15="A",C15="B",C15="C",C15="D",C15="P",AND(C15&gt;=0,C15&lt;=4,ISNUMBER(C15))),IF(H15&lt;&gt;"",H15,3),"")</f>
        <v/>
      </c>
      <c r="H15" s="47">
        <v>4</v>
      </c>
      <c r="I15" s="161"/>
      <c r="J15" s="161"/>
      <c r="K15" s="161"/>
      <c r="L15" s="161"/>
      <c r="M15" s="76"/>
      <c r="N15" s="76"/>
      <c r="O15" s="76"/>
      <c r="P15" s="92"/>
      <c r="Q15" s="174"/>
      <c r="R15" s="174"/>
      <c r="S15" s="174"/>
      <c r="T15" s="142"/>
      <c r="U15" s="142"/>
      <c r="V15" s="142"/>
      <c r="W15" s="142"/>
      <c r="X15" s="37" t="s">
        <v>37</v>
      </c>
      <c r="Y15" s="143"/>
      <c r="Z15" s="41"/>
      <c r="AA15" s="90" t="s">
        <v>53</v>
      </c>
      <c r="AB15" s="50">
        <v>2123</v>
      </c>
      <c r="AC15" s="130"/>
      <c r="AD15" s="46">
        <f t="shared" si="15"/>
        <v>0</v>
      </c>
      <c r="AE15" s="46" t="str">
        <f t="shared" si="16"/>
        <v/>
      </c>
      <c r="AF15" s="46" t="str">
        <f t="shared" si="17"/>
        <v/>
      </c>
      <c r="AG15" s="47"/>
      <c r="AH15" s="150"/>
      <c r="AI15" s="150"/>
    </row>
    <row r="16" spans="1:36" x14ac:dyDescent="0.25">
      <c r="A16" s="89" t="s">
        <v>30</v>
      </c>
      <c r="B16" s="53">
        <v>1113</v>
      </c>
      <c r="C16" s="163"/>
      <c r="D16" s="162"/>
      <c r="E16" s="46">
        <f t="shared" si="0"/>
        <v>0</v>
      </c>
      <c r="F16" s="46" t="str">
        <f t="shared" si="1"/>
        <v/>
      </c>
      <c r="G16" s="46" t="str">
        <f t="shared" si="2"/>
        <v/>
      </c>
      <c r="H16" s="47"/>
      <c r="I16" s="160"/>
      <c r="J16" s="161"/>
      <c r="K16" s="161"/>
      <c r="L16" s="161"/>
      <c r="M16" s="76"/>
      <c r="N16" s="76"/>
      <c r="O16" s="76"/>
      <c r="P16" s="41"/>
      <c r="Q16" s="70" t="s">
        <v>38</v>
      </c>
      <c r="R16" s="76"/>
      <c r="S16" s="76"/>
      <c r="T16" s="76"/>
      <c r="U16" s="76"/>
      <c r="V16" s="96"/>
      <c r="W16" s="76"/>
      <c r="X16" s="76"/>
      <c r="Y16" s="141"/>
      <c r="Z16" s="41"/>
      <c r="AA16" s="90" t="s">
        <v>53</v>
      </c>
      <c r="AB16" s="50">
        <v>2132</v>
      </c>
      <c r="AC16" s="130"/>
      <c r="AD16" s="46">
        <f t="shared" ref="AD16" si="21">IF(AG16&lt;&gt;"",AG16,3)*IF(AC16="A",4,IF(AC16="B",3,IF(AC16="C",2,IF(AC16="D",1,IF(AND(AC16&gt;=0,AC16&lt;=4,ISNUMBER(AC16)),AC16,0)))))</f>
        <v>0</v>
      </c>
      <c r="AE16" s="46" t="str">
        <f t="shared" ref="AE16" si="22">IF(OR(AC16="A",AC16="B",AC16="C",AC16="D",AC16="F",AND(AC16&gt;=0,AC16&lt;=4,ISNUMBER(AC16))),IF(AG16&lt;&gt;"",AG16,3),"")</f>
        <v/>
      </c>
      <c r="AF16" s="46" t="str">
        <f t="shared" ref="AF16" si="23">IF(OR(AC16="A",AC16="B",AC16="C",AC16="D",AC16="P",AND(AC16&gt;=0,AC16&lt;=4,ISNUMBER(AC16))),IF(AG16&lt;&gt;"",AG16,3),"")</f>
        <v/>
      </c>
      <c r="AG16" s="47">
        <v>2</v>
      </c>
      <c r="AH16" s="150"/>
      <c r="AI16" s="150"/>
    </row>
    <row r="17" spans="1:35" ht="13.8" thickBot="1" x14ac:dyDescent="0.3">
      <c r="A17" s="137" t="s">
        <v>62</v>
      </c>
      <c r="B17" s="135"/>
      <c r="C17" s="163"/>
      <c r="D17" s="162"/>
      <c r="E17" s="46">
        <f t="shared" si="0"/>
        <v>0</v>
      </c>
      <c r="F17" s="46" t="str">
        <f t="shared" si="1"/>
        <v/>
      </c>
      <c r="G17" s="46" t="str">
        <f t="shared" si="2"/>
        <v/>
      </c>
      <c r="H17" s="47"/>
      <c r="I17" s="160"/>
      <c r="J17" s="161"/>
      <c r="K17" s="161"/>
      <c r="L17" s="161"/>
      <c r="M17" s="76"/>
      <c r="N17" s="76"/>
      <c r="O17" s="76"/>
      <c r="P17" s="41"/>
      <c r="Q17" s="175">
        <f>SUM(G6:G22,V8:V13,AF9:AF27,AF39:AF42,G27:G42,O27:O42)</f>
        <v>0</v>
      </c>
      <c r="R17" s="175"/>
      <c r="S17" s="76" t="s">
        <v>39</v>
      </c>
      <c r="Z17" s="41"/>
      <c r="AA17" s="90" t="s">
        <v>33</v>
      </c>
      <c r="AB17" s="50">
        <v>1114</v>
      </c>
      <c r="AC17" s="130"/>
      <c r="AD17" s="46">
        <f t="shared" si="15"/>
        <v>0</v>
      </c>
      <c r="AE17" s="46" t="str">
        <f t="shared" si="16"/>
        <v/>
      </c>
      <c r="AF17" s="46" t="str">
        <f t="shared" si="17"/>
        <v/>
      </c>
      <c r="AG17" s="47">
        <v>4</v>
      </c>
      <c r="AH17" s="149"/>
      <c r="AI17" s="150"/>
    </row>
    <row r="18" spans="1:35" ht="14.4" thickTop="1" thickBot="1" x14ac:dyDescent="0.3">
      <c r="A18" s="137" t="s">
        <v>62</v>
      </c>
      <c r="B18" s="135"/>
      <c r="C18" s="163"/>
      <c r="D18" s="162"/>
      <c r="E18" s="46">
        <f t="shared" ref="E18" si="24">IF(H18&lt;&gt;"",H18,3)*IF(C18="A",4,IF(C18="B",3,IF(C18="C",2,IF(C18="D",1,IF(AND(C18&gt;=0,C18&lt;=4,ISNUMBER(C18)),C18,0)))))</f>
        <v>0</v>
      </c>
      <c r="F18" s="46" t="str">
        <f t="shared" ref="F18" si="25">IF(OR(C18="A",C18="B",C18="C",C18="D",C18="F",AND(C18&gt;=0,C18&lt;=4,ISNUMBER(C18))),IF(H18&lt;&gt;"",H18,3),"")</f>
        <v/>
      </c>
      <c r="G18" s="46" t="str">
        <f t="shared" ref="G18" si="26">IF(OR(C18="A",C18="B",C18="C",C18="D",C18="P",AND(C18&gt;=0,C18&lt;=4,ISNUMBER(C18))),IF(H18&lt;&gt;"",H18,3),"")</f>
        <v/>
      </c>
      <c r="H18" s="47"/>
      <c r="I18" s="160"/>
      <c r="J18" s="161"/>
      <c r="K18" s="161"/>
      <c r="L18" s="161"/>
      <c r="M18" s="76"/>
      <c r="N18" s="76"/>
      <c r="O18" s="76"/>
      <c r="P18" s="41"/>
      <c r="Q18" s="165" t="str">
        <f>IF(SUM(F6:F22,U7:U12,AE9:AE27,AE39:AE42,F27:F42,N27:N42)=0,"N/A",ROUNDDOWN(SUM(E6:E22,T7:T12,AD9:AD27,AD39:AD42,E27:E42,M27:M42)/SUM(F6:F22,U7:U12,AE9:AE27,AE39:AE42,F27:F42,N27:N42),2))</f>
        <v>N/A</v>
      </c>
      <c r="R18" s="165"/>
      <c r="S18" s="76" t="s">
        <v>40</v>
      </c>
      <c r="T18" s="76"/>
      <c r="U18" s="76"/>
      <c r="V18" s="76"/>
      <c r="W18" s="76"/>
      <c r="X18" s="76"/>
      <c r="Y18" s="76"/>
      <c r="Z18" s="41"/>
      <c r="AA18" s="90" t="s">
        <v>33</v>
      </c>
      <c r="AB18" s="50">
        <v>1604</v>
      </c>
      <c r="AC18" s="130"/>
      <c r="AD18" s="46">
        <f t="shared" ref="AD18" si="27">IF(AG18&lt;&gt;"",AG18,3)*IF(AC18="A",4,IF(AC18="B",3,IF(AC18="C",2,IF(AC18="D",1,IF(AND(AC18&gt;=0,AC18&lt;=4,ISNUMBER(AC18)),AC18,0)))))</f>
        <v>0</v>
      </c>
      <c r="AE18" s="46" t="str">
        <f t="shared" ref="AE18" si="28">IF(OR(AC18="A",AC18="B",AC18="C",AC18="D",AC18="F",AND(AC18&gt;=0,AC18&lt;=4,ISNUMBER(AC18))),IF(AG18&lt;&gt;"",AG18,3),"")</f>
        <v/>
      </c>
      <c r="AF18" s="46" t="str">
        <f t="shared" ref="AF18" si="29">IF(OR(AC18="A",AC18="B",AC18="C",AC18="D",AC18="P",AND(AC18&gt;=0,AC18&lt;=4,ISNUMBER(AC18))),IF(AG18&lt;&gt;"",AG18,3),"")</f>
        <v/>
      </c>
      <c r="AG18" s="47">
        <v>4</v>
      </c>
      <c r="AH18" s="149"/>
      <c r="AI18" s="150"/>
    </row>
    <row r="19" spans="1:35" ht="14.4" thickTop="1" thickBot="1" x14ac:dyDescent="0.3">
      <c r="A19" s="93" t="s">
        <v>55</v>
      </c>
      <c r="B19" s="54"/>
      <c r="C19" s="163"/>
      <c r="D19" s="162"/>
      <c r="E19" s="46">
        <f t="shared" si="0"/>
        <v>0</v>
      </c>
      <c r="F19" s="46" t="str">
        <f t="shared" si="1"/>
        <v/>
      </c>
      <c r="G19" s="46" t="str">
        <f t="shared" si="2"/>
        <v/>
      </c>
      <c r="H19" s="47"/>
      <c r="I19" s="160"/>
      <c r="J19" s="161"/>
      <c r="K19" s="161"/>
      <c r="L19" s="161"/>
      <c r="M19" s="76"/>
      <c r="N19" s="76"/>
      <c r="O19" s="76"/>
      <c r="P19" s="41"/>
      <c r="Q19" s="159">
        <f>SUMIF(B6:B22,"&gt;2999",G6:G22)+SUMIF(B27:B42,"&gt;2999",G27:G42)+SUMIF(J27:J42,"&gt;2999",O27:O42)+SUMIF(R7:R13,"&gt;2999",V7:V13)+SUMIF(AB9:AB27,"&gt;2999",AF9:AF27)+SUMIF(AB39:AB42,"&gt;2999",AF39:AF42)</f>
        <v>0</v>
      </c>
      <c r="R19" s="159"/>
      <c r="S19" s="49" t="s">
        <v>79</v>
      </c>
      <c r="T19" s="76"/>
      <c r="U19" s="76"/>
      <c r="V19" s="76"/>
      <c r="W19" s="76"/>
      <c r="X19" s="76"/>
      <c r="Y19" s="76"/>
      <c r="Z19" s="41"/>
      <c r="AA19" s="90" t="s">
        <v>33</v>
      </c>
      <c r="AB19" s="50">
        <v>3023</v>
      </c>
      <c r="AC19" s="130"/>
      <c r="AD19" s="46">
        <f t="shared" si="15"/>
        <v>0</v>
      </c>
      <c r="AE19" s="46" t="str">
        <f t="shared" si="16"/>
        <v/>
      </c>
      <c r="AF19" s="46" t="str">
        <f t="shared" si="17"/>
        <v/>
      </c>
      <c r="AG19" s="47"/>
      <c r="AH19" s="149"/>
      <c r="AI19" s="150"/>
    </row>
    <row r="20" spans="1:35" ht="14.4" thickTop="1" thickBot="1" x14ac:dyDescent="0.3">
      <c r="A20" s="93" t="s">
        <v>36</v>
      </c>
      <c r="B20" s="54"/>
      <c r="C20" s="163"/>
      <c r="D20" s="162"/>
      <c r="E20" s="46">
        <f t="shared" si="0"/>
        <v>0</v>
      </c>
      <c r="F20" s="46" t="str">
        <f t="shared" si="1"/>
        <v/>
      </c>
      <c r="G20" s="46" t="str">
        <f t="shared" si="2"/>
        <v/>
      </c>
      <c r="H20" s="47"/>
      <c r="I20" s="160"/>
      <c r="J20" s="161"/>
      <c r="K20" s="161"/>
      <c r="L20" s="161"/>
      <c r="M20" s="76"/>
      <c r="N20" s="76"/>
      <c r="O20" s="76"/>
      <c r="P20" s="41"/>
      <c r="Q20" s="159">
        <f>SUMIF(B7:B22,"&gt;2999",F7:F22)+SUMIF(B27:B42,"&gt;2999",F27:F42)+SUMIF(J27:J42,"&gt;2999",N27:N42)+SUMIF(R8:R13,"&gt;2999",U8:U13)+SUMIF(AB9:AB27,"&gt;2999",AE9:AE27)+SUMIF(AB39:AB42,"&gt;2999",AE39:AE42)</f>
        <v>0</v>
      </c>
      <c r="R20" s="159"/>
      <c r="S20" s="144" t="s">
        <v>80</v>
      </c>
      <c r="T20" s="76"/>
      <c r="U20" s="76"/>
      <c r="V20" s="76"/>
      <c r="W20" s="76"/>
      <c r="X20" s="76"/>
      <c r="Y20" s="76"/>
      <c r="Z20" s="41"/>
      <c r="AA20" s="90" t="s">
        <v>54</v>
      </c>
      <c r="AB20" s="50">
        <v>1114</v>
      </c>
      <c r="AC20" s="130"/>
      <c r="AD20" s="46">
        <f t="shared" ref="AD20" si="30">IF(AG20&lt;&gt;"",AG20,3)*IF(AC20="A",4,IF(AC20="B",3,IF(AC20="C",2,IF(AC20="D",1,IF(AND(AC20&gt;=0,AC20&lt;=4,ISNUMBER(AC20)),AC20,0)))))</f>
        <v>0</v>
      </c>
      <c r="AE20" s="46" t="str">
        <f t="shared" ref="AE20" si="31">IF(OR(AC20="A",AC20="B",AC20="C",AC20="D",AC20="F",AND(AC20&gt;=0,AC20&lt;=4,ISNUMBER(AC20))),IF(AG20&lt;&gt;"",AG20,3),"")</f>
        <v/>
      </c>
      <c r="AF20" s="46" t="str">
        <f t="shared" ref="AF20" si="32">IF(OR(AC20="A",AC20="B",AC20="C",AC20="D",AC20="P",AND(AC20&gt;=0,AC20&lt;=4,ISNUMBER(AC20))),IF(AG20&lt;&gt;"",AG20,3),"")</f>
        <v/>
      </c>
      <c r="AG20" s="47">
        <v>4</v>
      </c>
      <c r="AH20" s="149"/>
      <c r="AI20" s="150"/>
    </row>
    <row r="21" spans="1:35" ht="13.8" thickBot="1" x14ac:dyDescent="0.3">
      <c r="A21" s="89"/>
      <c r="B21" s="54"/>
      <c r="C21" s="162"/>
      <c r="D21" s="162"/>
      <c r="E21" s="46">
        <f t="shared" si="0"/>
        <v>0</v>
      </c>
      <c r="F21" s="46" t="str">
        <f t="shared" si="1"/>
        <v/>
      </c>
      <c r="G21" s="46" t="str">
        <f t="shared" si="2"/>
        <v/>
      </c>
      <c r="H21" s="47"/>
      <c r="I21" s="161"/>
      <c r="J21" s="161"/>
      <c r="K21" s="161"/>
      <c r="L21" s="161"/>
      <c r="M21" s="76"/>
      <c r="N21" s="76"/>
      <c r="O21" s="76"/>
      <c r="P21" s="41"/>
      <c r="Q21" s="156">
        <f>SUMIF(B7:B22,"&gt;2999",E7:E22)+SUMIF(B27:B42,"&gt;2999",E27:E42)+SUMIF(J27:J42,"&gt;2999",M27:M42)+SUMIF(R8:R13,"&gt;2999",T8:T13)+SUMIF(AB9:AB27,"&gt;2999",AD9:AD27)+SUMIF(AB39:AB42,"&gt;2999",AD39:AD42)</f>
        <v>0</v>
      </c>
      <c r="R21" s="156"/>
      <c r="S21" s="37" t="s">
        <v>41</v>
      </c>
      <c r="T21" s="76"/>
      <c r="U21" s="76"/>
      <c r="V21" s="76"/>
      <c r="W21" s="76"/>
      <c r="X21" s="76"/>
      <c r="Y21" s="76"/>
      <c r="Z21" s="41"/>
      <c r="AA21" s="90" t="s">
        <v>54</v>
      </c>
      <c r="AB21" s="50">
        <v>1214</v>
      </c>
      <c r="AC21" s="130"/>
      <c r="AD21" s="46">
        <f t="shared" si="15"/>
        <v>0</v>
      </c>
      <c r="AE21" s="46" t="str">
        <f t="shared" si="16"/>
        <v/>
      </c>
      <c r="AF21" s="46" t="str">
        <f t="shared" si="17"/>
        <v/>
      </c>
      <c r="AG21" s="47">
        <v>4</v>
      </c>
      <c r="AH21" s="149"/>
      <c r="AI21" s="150"/>
    </row>
    <row r="22" spans="1:35" ht="13.8" thickBot="1" x14ac:dyDescent="0.3">
      <c r="A22" s="89"/>
      <c r="B22" s="54"/>
      <c r="C22" s="162"/>
      <c r="D22" s="162"/>
      <c r="E22" s="46">
        <f t="shared" si="0"/>
        <v>0</v>
      </c>
      <c r="F22" s="46" t="str">
        <f t="shared" si="1"/>
        <v/>
      </c>
      <c r="G22" s="46" t="str">
        <f t="shared" si="2"/>
        <v/>
      </c>
      <c r="H22" s="47"/>
      <c r="I22" s="161"/>
      <c r="J22" s="161"/>
      <c r="K22" s="161"/>
      <c r="L22" s="161"/>
      <c r="M22" s="76"/>
      <c r="N22" s="76"/>
      <c r="O22" s="76"/>
      <c r="P22" s="41"/>
      <c r="Q22" s="152" t="str">
        <f>IF(SUM(Q21)=0,"N/A",Q21/Q20)</f>
        <v>N/A</v>
      </c>
      <c r="R22" s="152"/>
      <c r="S22" s="76" t="s">
        <v>43</v>
      </c>
      <c r="T22" s="76"/>
      <c r="U22" s="76"/>
      <c r="V22" s="76"/>
      <c r="W22" s="76"/>
      <c r="X22" s="76"/>
      <c r="Y22" s="76"/>
      <c r="Z22" s="41"/>
      <c r="AA22" s="90" t="s">
        <v>33</v>
      </c>
      <c r="AB22" s="50">
        <v>3204</v>
      </c>
      <c r="AC22" s="52"/>
      <c r="AD22" s="46">
        <f t="shared" ref="AD22:AD27" si="33">IF(AG22&lt;&gt;"",AG22,3)*IF(AC22="A",4,IF(AC22="B",3,IF(AC22="C",2,IF(AC22="D",1,IF(AND(AC22&gt;=0,AC22&lt;=4,ISNUMBER(AC22)),AC22,0)))))</f>
        <v>0</v>
      </c>
      <c r="AE22" s="46" t="str">
        <f t="shared" ref="AE22:AE27" si="34">IF(OR(AC22="A",AC22="B",AC22="C",AC22="D",AC22="F",AND(AC22&gt;=0,AC22&lt;=4,ISNUMBER(AC22))),IF(AG22&lt;&gt;"",AG22,3),"")</f>
        <v/>
      </c>
      <c r="AF22" s="46" t="str">
        <f t="shared" ref="AF22:AF27" si="35">IF(OR(AC22="A",AC22="B",AC22="C",AC22="D",AC22="P",AND(AC22&gt;=0,AC22&lt;=4,ISNUMBER(AC22))),IF(AG22&lt;&gt;"",AG22,3),"")</f>
        <v/>
      </c>
      <c r="AG22" s="47">
        <v>4</v>
      </c>
      <c r="AH22" s="148" t="s">
        <v>74</v>
      </c>
      <c r="AI22" s="150"/>
    </row>
    <row r="23" spans="1:35" ht="14.4" thickTop="1" thickBot="1" x14ac:dyDescent="0.3">
      <c r="A23" s="157"/>
      <c r="B23" s="158"/>
      <c r="C23" s="158"/>
      <c r="D23" s="158"/>
      <c r="E23" s="158"/>
      <c r="F23" s="158"/>
      <c r="G23" s="158"/>
      <c r="H23" s="158"/>
      <c r="I23" s="158"/>
      <c r="J23" s="158"/>
      <c r="K23" s="158"/>
      <c r="L23" s="158"/>
      <c r="M23" s="76"/>
      <c r="N23" s="76"/>
      <c r="O23" s="76"/>
      <c r="P23" s="41"/>
      <c r="Q23" s="153"/>
      <c r="R23" s="154"/>
      <c r="S23" s="37" t="s">
        <v>46</v>
      </c>
      <c r="T23" s="76"/>
      <c r="U23" s="76"/>
      <c r="V23" s="76"/>
      <c r="W23" s="76"/>
      <c r="X23" s="76"/>
      <c r="Y23" s="76"/>
      <c r="Z23" s="41"/>
      <c r="AA23" s="90" t="s">
        <v>34</v>
      </c>
      <c r="AB23" s="50">
        <v>1515</v>
      </c>
      <c r="AC23" s="130"/>
      <c r="AD23" s="46">
        <f t="shared" ref="AD23" si="36">IF(AG23&lt;&gt;"",AG23,3)*IF(AC23="A",4,IF(AC23="B",3,IF(AC23="C",2,IF(AC23="D",1,IF(AND(AC23&gt;=0,AC23&lt;=4,ISNUMBER(AC23)),AC23,0)))))</f>
        <v>0</v>
      </c>
      <c r="AE23" s="46" t="str">
        <f t="shared" ref="AE23" si="37">IF(OR(AC23="A",AC23="B",AC23="C",AC23="D",AC23="F",AND(AC23&gt;=0,AC23&lt;=4,ISNUMBER(AC23))),IF(AG23&lt;&gt;"",AG23,3),"")</f>
        <v/>
      </c>
      <c r="AF23" s="46" t="str">
        <f t="shared" ref="AF23" si="38">IF(OR(AC23="A",AC23="B",AC23="C",AC23="D",AC23="P",AND(AC23&gt;=0,AC23&lt;=4,ISNUMBER(AC23))),IF(AG23&lt;&gt;"",AG23,3),"")</f>
        <v/>
      </c>
      <c r="AG23" s="47">
        <v>5</v>
      </c>
      <c r="AH23" s="131"/>
      <c r="AI23" s="133"/>
    </row>
    <row r="24" spans="1:35" ht="16.8" thickTop="1" thickBot="1" x14ac:dyDescent="0.35">
      <c r="A24" s="94" t="s">
        <v>57</v>
      </c>
      <c r="B24" s="76"/>
      <c r="C24" s="76"/>
      <c r="D24" s="76"/>
      <c r="E24" s="76"/>
      <c r="F24" s="76"/>
      <c r="G24" s="76"/>
      <c r="H24" s="76"/>
      <c r="I24" s="76"/>
      <c r="J24" s="76"/>
      <c r="K24" s="76"/>
      <c r="L24" s="76"/>
      <c r="M24" s="76"/>
      <c r="N24" s="76"/>
      <c r="O24" s="76"/>
      <c r="P24" s="41"/>
      <c r="Q24" s="155">
        <v>120</v>
      </c>
      <c r="R24" s="155"/>
      <c r="S24" s="76" t="s">
        <v>47</v>
      </c>
      <c r="T24" s="76"/>
      <c r="U24" s="76"/>
      <c r="V24" s="76"/>
      <c r="W24" s="76"/>
      <c r="X24" s="76"/>
      <c r="Y24" s="76"/>
      <c r="Z24" s="41"/>
      <c r="AA24" s="90" t="s">
        <v>34</v>
      </c>
      <c r="AB24" s="50">
        <v>2113</v>
      </c>
      <c r="AC24" s="79"/>
      <c r="AD24" s="46">
        <f t="shared" si="33"/>
        <v>0</v>
      </c>
      <c r="AE24" s="46" t="str">
        <f t="shared" si="34"/>
        <v/>
      </c>
      <c r="AF24" s="46" t="str">
        <f t="shared" si="35"/>
        <v/>
      </c>
      <c r="AG24" s="47"/>
      <c r="AH24" s="78"/>
      <c r="AI24" s="114"/>
    </row>
    <row r="25" spans="1:35" x14ac:dyDescent="0.25">
      <c r="A25" s="84" t="s">
        <v>42</v>
      </c>
      <c r="B25" s="57"/>
      <c r="C25" s="76"/>
      <c r="D25" s="60"/>
      <c r="E25" s="76"/>
      <c r="F25" s="76"/>
      <c r="G25" s="76"/>
      <c r="H25" s="76"/>
      <c r="I25" s="57" t="s">
        <v>68</v>
      </c>
      <c r="J25" s="59"/>
      <c r="K25" s="59"/>
      <c r="L25" s="59"/>
      <c r="M25" s="76"/>
      <c r="N25" s="76"/>
      <c r="O25" s="76"/>
      <c r="P25" s="41"/>
      <c r="Q25" s="76" t="s">
        <v>48</v>
      </c>
      <c r="R25" s="76"/>
      <c r="S25" s="76"/>
      <c r="T25" s="76"/>
      <c r="U25" s="76"/>
      <c r="V25" s="76"/>
      <c r="W25" s="76"/>
      <c r="X25" s="76"/>
      <c r="Y25" s="76"/>
      <c r="Z25" s="75"/>
      <c r="AA25" s="90" t="s">
        <v>34</v>
      </c>
      <c r="AB25" s="50">
        <v>3053</v>
      </c>
      <c r="AC25" s="79"/>
      <c r="AD25" s="46">
        <f t="shared" si="33"/>
        <v>0</v>
      </c>
      <c r="AE25" s="46" t="str">
        <f t="shared" si="34"/>
        <v/>
      </c>
      <c r="AF25" s="46" t="str">
        <f t="shared" si="35"/>
        <v/>
      </c>
      <c r="AG25" s="47"/>
      <c r="AH25" s="78"/>
      <c r="AI25" s="114"/>
    </row>
    <row r="26" spans="1:35" ht="13.8" thickBot="1" x14ac:dyDescent="0.3">
      <c r="A26" s="95" t="s">
        <v>20</v>
      </c>
      <c r="B26" s="76"/>
      <c r="C26" s="76" t="s">
        <v>44</v>
      </c>
      <c r="D26" s="33" t="s">
        <v>45</v>
      </c>
      <c r="E26" s="76"/>
      <c r="F26" s="76"/>
      <c r="G26" s="76"/>
      <c r="H26" s="76"/>
      <c r="I26" s="76" t="s">
        <v>20</v>
      </c>
      <c r="J26" s="76"/>
      <c r="K26" s="76" t="s">
        <v>44</v>
      </c>
      <c r="L26" s="60" t="s">
        <v>45</v>
      </c>
      <c r="M26" s="88" t="s">
        <v>22</v>
      </c>
      <c r="N26" s="88" t="s">
        <v>23</v>
      </c>
      <c r="O26" s="88" t="s">
        <v>24</v>
      </c>
      <c r="P26" s="41"/>
      <c r="Q26" s="76"/>
      <c r="R26" s="76"/>
      <c r="S26" s="76"/>
      <c r="T26" s="76"/>
      <c r="U26" s="76"/>
      <c r="V26" s="76"/>
      <c r="W26" s="76"/>
      <c r="X26" s="76"/>
      <c r="Y26" s="76"/>
      <c r="Z26" s="76"/>
      <c r="AA26" s="90" t="s">
        <v>34</v>
      </c>
      <c r="AB26" s="50">
        <v>3112</v>
      </c>
      <c r="AC26" s="79"/>
      <c r="AD26" s="46">
        <f t="shared" si="33"/>
        <v>0</v>
      </c>
      <c r="AE26" s="46" t="str">
        <f t="shared" si="34"/>
        <v/>
      </c>
      <c r="AF26" s="46" t="str">
        <f t="shared" si="35"/>
        <v/>
      </c>
      <c r="AG26" s="47">
        <v>2</v>
      </c>
      <c r="AH26" s="78"/>
      <c r="AI26" s="114"/>
    </row>
    <row r="27" spans="1:35" ht="13.8" thickBot="1" x14ac:dyDescent="0.3">
      <c r="A27" s="62"/>
      <c r="B27" s="62"/>
      <c r="C27" s="63"/>
      <c r="D27" s="64"/>
      <c r="E27" s="65">
        <f t="shared" ref="E27:E42" si="39">D27*IF(OR(C27="A",C27="RA"),4,IF(OR(C27="B",C27="RB"),3,IF(OR(C27="C",C27="RC"),2,IF(OR(C27="D",C27="RD"),1,IF(AND(C27&gt;=0,C27&lt;=4,ISNUMBER(C27)),C27,0)))))</f>
        <v>0</v>
      </c>
      <c r="F27" s="66" t="str">
        <f t="shared" ref="F27:F42" si="40">IF(OR(C27="",D27=""),"",IF(OR(C27="A",C27="B",C27="C",C27="D",C27="F",C27="RA",C27="RB",C27="RC",C27="RD",C27="RF",AND(C27&gt;=0,C27&lt;=4,ISNUMBER(C27))),D27,""))</f>
        <v/>
      </c>
      <c r="G27" s="67" t="str">
        <f t="shared" ref="G27:G42" si="41">IF(OR(C27="",D27=""),"",IF(OR(C27="A",C27="B",C27="C",C27="D",C27="P",AND(C27&gt;=0,C27&lt;=4,ISNUMBER(C27))),D27,""))</f>
        <v/>
      </c>
      <c r="H27" s="68"/>
      <c r="I27" s="61"/>
      <c r="J27" s="69"/>
      <c r="K27" s="63"/>
      <c r="L27" s="64"/>
      <c r="M27" s="41">
        <f t="shared" ref="M27:M42" si="42">L27*IF(OR(K27="A",K27="RA"),4,IF(OR(K27="B",K27="RB"),3,IF(OR(K27="C",K27="RC"),2,IF(OR(K27="D",K27="RD"),1,IF(AND(K27&gt;=0,K27=4,ISNUMBER(K27)),K27,0)))))</f>
        <v>0</v>
      </c>
      <c r="N27" s="41" t="str">
        <f t="shared" ref="N27:N42" si="43">IF(OR(K27="",L27=""),"",IF(OR(K27="A",K27="B",K27="C",K27="D",K27="F",K27="RA",K27="RB",K27="RC",K27="RD",K27="RF",AND(K27&gt;=0,K27&lt;=4,ISNUMBER(K27))),L27,""))</f>
        <v/>
      </c>
      <c r="O27" s="41" t="str">
        <f t="shared" ref="O27:O42" si="44">IF(OR(K27="",L27=""),"",IF(OR(K27="A",K27="B",K27="C",K27="D",K27="P",AND(K27&gt;=0,K27&lt;=4,ISNUMBER(K27))),L27,""))</f>
        <v/>
      </c>
      <c r="P27" s="41"/>
      <c r="Q27" s="76"/>
      <c r="R27" s="76"/>
      <c r="S27" s="76"/>
      <c r="T27" s="76"/>
      <c r="U27" s="76"/>
      <c r="V27" s="76"/>
      <c r="W27" s="76"/>
      <c r="X27" s="76"/>
      <c r="Y27" s="76"/>
      <c r="Z27" s="77"/>
      <c r="AA27" s="90" t="s">
        <v>34</v>
      </c>
      <c r="AB27" s="50">
        <v>3153</v>
      </c>
      <c r="AC27" s="79"/>
      <c r="AD27" s="46">
        <f t="shared" si="33"/>
        <v>0</v>
      </c>
      <c r="AE27" s="46" t="str">
        <f t="shared" si="34"/>
        <v/>
      </c>
      <c r="AF27" s="46" t="str">
        <f t="shared" si="35"/>
        <v/>
      </c>
      <c r="AG27" s="47"/>
      <c r="AH27" s="78"/>
      <c r="AI27" s="114"/>
    </row>
    <row r="28" spans="1:35" ht="13.65" customHeight="1" thickBot="1" x14ac:dyDescent="0.3">
      <c r="A28" s="62"/>
      <c r="B28" s="62"/>
      <c r="C28" s="63"/>
      <c r="D28" s="64"/>
      <c r="E28" s="65">
        <f t="shared" si="39"/>
        <v>0</v>
      </c>
      <c r="F28" s="66" t="str">
        <f t="shared" si="40"/>
        <v/>
      </c>
      <c r="G28" s="67" t="str">
        <f t="shared" si="41"/>
        <v/>
      </c>
      <c r="H28" s="71"/>
      <c r="I28" s="61"/>
      <c r="J28" s="69"/>
      <c r="K28" s="63"/>
      <c r="L28" s="64"/>
      <c r="M28" s="41">
        <f t="shared" si="42"/>
        <v>0</v>
      </c>
      <c r="N28" s="41" t="str">
        <f t="shared" si="43"/>
        <v/>
      </c>
      <c r="O28" s="41" t="str">
        <f t="shared" si="44"/>
        <v/>
      </c>
      <c r="P28" s="41"/>
      <c r="Q28" s="76"/>
      <c r="R28" s="76"/>
      <c r="S28" s="76"/>
      <c r="T28" s="76"/>
      <c r="U28" s="76"/>
      <c r="V28" s="76"/>
      <c r="W28" s="76"/>
      <c r="X28" s="76"/>
      <c r="Y28" s="76"/>
      <c r="Z28" s="41"/>
      <c r="AA28" s="90"/>
      <c r="AB28" s="102"/>
      <c r="AC28" s="103"/>
      <c r="AD28" s="100"/>
      <c r="AE28" s="100"/>
      <c r="AF28" s="100"/>
      <c r="AG28" s="101"/>
      <c r="AH28" s="145"/>
      <c r="AI28" s="145"/>
    </row>
    <row r="29" spans="1:35" ht="13.8" thickBot="1" x14ac:dyDescent="0.3">
      <c r="A29" s="62"/>
      <c r="B29" s="69"/>
      <c r="C29" s="63"/>
      <c r="D29" s="64"/>
      <c r="E29" s="65">
        <f t="shared" si="39"/>
        <v>0</v>
      </c>
      <c r="F29" s="66" t="str">
        <f t="shared" si="40"/>
        <v/>
      </c>
      <c r="G29" s="67" t="str">
        <f t="shared" si="41"/>
        <v/>
      </c>
      <c r="H29" s="71"/>
      <c r="I29" s="61"/>
      <c r="J29" s="69"/>
      <c r="K29" s="63"/>
      <c r="L29" s="64"/>
      <c r="M29" s="41">
        <f t="shared" si="42"/>
        <v>0</v>
      </c>
      <c r="N29" s="41" t="str">
        <f t="shared" si="43"/>
        <v/>
      </c>
      <c r="O29" s="41" t="str">
        <f t="shared" si="44"/>
        <v/>
      </c>
      <c r="P29" s="41"/>
      <c r="Q29" s="76"/>
      <c r="R29" s="76"/>
      <c r="S29" s="76"/>
      <c r="T29" s="76"/>
      <c r="U29" s="76"/>
      <c r="V29" s="76"/>
      <c r="W29" s="76"/>
      <c r="X29" s="76"/>
      <c r="Y29" s="76"/>
      <c r="Z29" s="41"/>
      <c r="AA29" s="57" t="s">
        <v>76</v>
      </c>
      <c r="AB29" s="37"/>
      <c r="AC29" s="37"/>
      <c r="AD29" s="41"/>
      <c r="AE29" s="41"/>
      <c r="AF29" s="41"/>
      <c r="AG29" s="55"/>
      <c r="AH29" s="120"/>
      <c r="AI29" s="120"/>
    </row>
    <row r="30" spans="1:35" ht="13.8" thickBot="1" x14ac:dyDescent="0.3">
      <c r="A30" s="62"/>
      <c r="B30" s="69"/>
      <c r="C30" s="63"/>
      <c r="D30" s="64"/>
      <c r="E30" s="65">
        <f t="shared" si="39"/>
        <v>0</v>
      </c>
      <c r="F30" s="66" t="str">
        <f t="shared" si="40"/>
        <v/>
      </c>
      <c r="G30" s="67" t="str">
        <f t="shared" si="41"/>
        <v/>
      </c>
      <c r="H30" s="71"/>
      <c r="I30" s="61"/>
      <c r="J30" s="69"/>
      <c r="K30" s="63"/>
      <c r="L30" s="64"/>
      <c r="M30" s="41">
        <f t="shared" si="42"/>
        <v>0</v>
      </c>
      <c r="N30" s="41" t="str">
        <f t="shared" si="43"/>
        <v/>
      </c>
      <c r="O30" s="41" t="str">
        <f t="shared" si="44"/>
        <v/>
      </c>
      <c r="P30" s="41"/>
      <c r="Q30" s="76"/>
      <c r="R30" s="76"/>
      <c r="S30" s="76"/>
      <c r="T30" s="76"/>
      <c r="U30" s="76"/>
      <c r="V30" s="76"/>
      <c r="W30" s="76"/>
      <c r="X30" s="76"/>
      <c r="Y30" s="76"/>
      <c r="Z30" s="41"/>
      <c r="AA30" s="123"/>
      <c r="AB30" s="124"/>
      <c r="AC30" s="103"/>
      <c r="AD30" s="100"/>
      <c r="AE30" s="100"/>
      <c r="AF30" s="100"/>
      <c r="AG30" s="101"/>
      <c r="AH30" s="145"/>
      <c r="AI30" s="145"/>
    </row>
    <row r="31" spans="1:35" ht="13.8" thickBot="1" x14ac:dyDescent="0.3">
      <c r="A31" s="62"/>
      <c r="B31" s="69"/>
      <c r="C31" s="63"/>
      <c r="D31" s="64"/>
      <c r="E31" s="65">
        <f t="shared" si="39"/>
        <v>0</v>
      </c>
      <c r="F31" s="66" t="str">
        <f t="shared" si="40"/>
        <v/>
      </c>
      <c r="G31" s="67" t="str">
        <f t="shared" si="41"/>
        <v/>
      </c>
      <c r="H31" s="71"/>
      <c r="I31" s="61"/>
      <c r="J31" s="69"/>
      <c r="K31" s="63"/>
      <c r="L31" s="64"/>
      <c r="M31" s="41">
        <f t="shared" si="42"/>
        <v>0</v>
      </c>
      <c r="N31" s="41" t="str">
        <f t="shared" si="43"/>
        <v/>
      </c>
      <c r="O31" s="41" t="str">
        <f t="shared" si="44"/>
        <v/>
      </c>
      <c r="P31" s="41"/>
      <c r="Q31" s="76"/>
      <c r="R31" s="76"/>
      <c r="S31" s="76"/>
      <c r="T31" s="76"/>
      <c r="U31" s="76"/>
      <c r="V31" s="76"/>
      <c r="W31" s="76"/>
      <c r="X31" s="76"/>
      <c r="Y31" s="76"/>
      <c r="Z31" s="41"/>
      <c r="AA31" s="123"/>
      <c r="AB31" s="124"/>
      <c r="AC31" s="103"/>
      <c r="AD31" s="100"/>
      <c r="AE31" s="100"/>
      <c r="AF31" s="100"/>
      <c r="AG31" s="101"/>
      <c r="AH31" s="145"/>
      <c r="AI31" s="145"/>
    </row>
    <row r="32" spans="1:35" ht="13.8" thickBot="1" x14ac:dyDescent="0.3">
      <c r="A32" s="62"/>
      <c r="B32" s="69"/>
      <c r="C32" s="63"/>
      <c r="D32" s="64"/>
      <c r="E32" s="65">
        <f t="shared" si="39"/>
        <v>0</v>
      </c>
      <c r="F32" s="66" t="str">
        <f t="shared" si="40"/>
        <v/>
      </c>
      <c r="G32" s="67" t="str">
        <f t="shared" si="41"/>
        <v/>
      </c>
      <c r="H32" s="71"/>
      <c r="I32" s="61"/>
      <c r="J32" s="69"/>
      <c r="K32" s="63"/>
      <c r="L32" s="64"/>
      <c r="M32" s="41">
        <f t="shared" si="42"/>
        <v>0</v>
      </c>
      <c r="N32" s="41" t="str">
        <f t="shared" si="43"/>
        <v/>
      </c>
      <c r="O32" s="41" t="str">
        <f t="shared" si="44"/>
        <v/>
      </c>
      <c r="P32" s="41"/>
      <c r="Q32" s="76"/>
      <c r="R32" s="76"/>
      <c r="S32" s="76"/>
      <c r="T32" s="76"/>
      <c r="U32" s="76"/>
      <c r="V32" s="76"/>
      <c r="W32" s="76"/>
      <c r="X32" s="76"/>
      <c r="Y32" s="76"/>
      <c r="Z32" s="41"/>
      <c r="AA32" s="123"/>
      <c r="AB32" s="124"/>
      <c r="AC32" s="103"/>
      <c r="AD32" s="100"/>
      <c r="AE32" s="100"/>
      <c r="AF32" s="100"/>
      <c r="AG32" s="101"/>
      <c r="AH32" s="145"/>
      <c r="AI32" s="145"/>
    </row>
    <row r="33" spans="1:35" ht="13.8" thickBot="1" x14ac:dyDescent="0.3">
      <c r="A33" s="62"/>
      <c r="B33" s="69"/>
      <c r="C33" s="63"/>
      <c r="D33" s="64"/>
      <c r="E33" s="65">
        <f t="shared" si="39"/>
        <v>0</v>
      </c>
      <c r="F33" s="66" t="str">
        <f t="shared" si="40"/>
        <v/>
      </c>
      <c r="G33" s="67" t="str">
        <f t="shared" si="41"/>
        <v/>
      </c>
      <c r="H33" s="71"/>
      <c r="I33" s="61"/>
      <c r="J33" s="69"/>
      <c r="K33" s="63"/>
      <c r="L33" s="64"/>
      <c r="M33" s="41">
        <f t="shared" si="42"/>
        <v>0</v>
      </c>
      <c r="N33" s="41" t="str">
        <f t="shared" si="43"/>
        <v/>
      </c>
      <c r="O33" s="41" t="str">
        <f t="shared" si="44"/>
        <v/>
      </c>
      <c r="P33" s="41"/>
      <c r="Q33" s="115"/>
      <c r="R33" s="115"/>
      <c r="S33" s="115"/>
      <c r="T33" s="115"/>
      <c r="U33" s="115"/>
      <c r="V33" s="115"/>
      <c r="W33" s="115"/>
      <c r="X33" s="115"/>
      <c r="Y33" s="115"/>
      <c r="Z33" s="41"/>
      <c r="AA33" s="123"/>
      <c r="AB33" s="124"/>
      <c r="AC33" s="103"/>
      <c r="AD33" s="100"/>
      <c r="AE33" s="100"/>
      <c r="AF33" s="100"/>
      <c r="AG33" s="101"/>
      <c r="AH33" s="151"/>
      <c r="AI33" s="145"/>
    </row>
    <row r="34" spans="1:35" ht="13.8" thickBot="1" x14ac:dyDescent="0.3">
      <c r="A34" s="62"/>
      <c r="B34" s="69"/>
      <c r="C34" s="63"/>
      <c r="D34" s="64"/>
      <c r="E34" s="65">
        <f t="shared" si="39"/>
        <v>0</v>
      </c>
      <c r="F34" s="66" t="str">
        <f t="shared" si="40"/>
        <v/>
      </c>
      <c r="G34" s="67" t="str">
        <f t="shared" si="41"/>
        <v/>
      </c>
      <c r="H34" s="71"/>
      <c r="I34" s="72"/>
      <c r="J34" s="69"/>
      <c r="K34" s="73"/>
      <c r="L34" s="64"/>
      <c r="M34" s="41">
        <f t="shared" si="42"/>
        <v>0</v>
      </c>
      <c r="N34" s="41" t="str">
        <f t="shared" si="43"/>
        <v/>
      </c>
      <c r="O34" s="41" t="str">
        <f t="shared" si="44"/>
        <v/>
      </c>
      <c r="P34" s="41"/>
      <c r="Q34" s="75"/>
      <c r="R34" s="75"/>
      <c r="S34" s="75"/>
      <c r="T34" s="75"/>
      <c r="U34" s="75"/>
      <c r="V34" s="75"/>
      <c r="W34" s="75"/>
      <c r="X34" s="75"/>
      <c r="Y34" s="75"/>
      <c r="Z34" s="41"/>
      <c r="AA34" s="123"/>
      <c r="AB34" s="124"/>
      <c r="AC34" s="103"/>
      <c r="AD34" s="100"/>
      <c r="AE34" s="100"/>
      <c r="AF34" s="100"/>
      <c r="AG34" s="101"/>
      <c r="AH34" s="151"/>
      <c r="AI34" s="145"/>
    </row>
    <row r="35" spans="1:35" ht="13.8" thickBot="1" x14ac:dyDescent="0.3">
      <c r="A35" s="62"/>
      <c r="B35" s="69"/>
      <c r="C35" s="63"/>
      <c r="D35" s="64"/>
      <c r="E35" s="65">
        <f t="shared" si="39"/>
        <v>0</v>
      </c>
      <c r="F35" s="66" t="str">
        <f t="shared" si="40"/>
        <v/>
      </c>
      <c r="G35" s="67" t="str">
        <f t="shared" si="41"/>
        <v/>
      </c>
      <c r="H35" s="71"/>
      <c r="I35" s="72"/>
      <c r="J35" s="69"/>
      <c r="K35" s="73"/>
      <c r="L35" s="64"/>
      <c r="M35" s="41">
        <f t="shared" si="42"/>
        <v>0</v>
      </c>
      <c r="N35" s="41" t="str">
        <f t="shared" si="43"/>
        <v/>
      </c>
      <c r="O35" s="41" t="str">
        <f t="shared" si="44"/>
        <v/>
      </c>
      <c r="P35" s="41"/>
      <c r="Q35" s="40"/>
      <c r="R35" s="40"/>
      <c r="S35" s="40"/>
      <c r="T35" s="40"/>
      <c r="U35" s="40"/>
      <c r="V35" s="40"/>
      <c r="W35" s="40"/>
      <c r="X35" s="40"/>
      <c r="Y35" s="40"/>
      <c r="Z35" s="41"/>
      <c r="AA35" s="123"/>
      <c r="AB35" s="124"/>
      <c r="AC35" s="103"/>
      <c r="AD35" s="100"/>
      <c r="AE35" s="100"/>
      <c r="AF35" s="100"/>
      <c r="AG35" s="101"/>
      <c r="AH35" s="151"/>
      <c r="AI35" s="145"/>
    </row>
    <row r="36" spans="1:35" ht="13.8" thickBot="1" x14ac:dyDescent="0.3">
      <c r="A36" s="69"/>
      <c r="B36" s="69"/>
      <c r="C36" s="73"/>
      <c r="D36" s="64"/>
      <c r="E36" s="65">
        <f t="shared" si="39"/>
        <v>0</v>
      </c>
      <c r="F36" s="66" t="str">
        <f t="shared" si="40"/>
        <v/>
      </c>
      <c r="G36" s="67" t="str">
        <f t="shared" si="41"/>
        <v/>
      </c>
      <c r="H36" s="71"/>
      <c r="I36" s="72"/>
      <c r="J36" s="69"/>
      <c r="K36" s="73"/>
      <c r="L36" s="64"/>
      <c r="M36" s="41">
        <f t="shared" si="42"/>
        <v>0</v>
      </c>
      <c r="N36" s="41" t="str">
        <f t="shared" si="43"/>
        <v/>
      </c>
      <c r="O36" s="41" t="str">
        <f t="shared" si="44"/>
        <v/>
      </c>
      <c r="P36" s="41"/>
      <c r="Q36" s="40"/>
      <c r="R36" s="40"/>
      <c r="S36" s="40"/>
      <c r="T36" s="40"/>
      <c r="U36" s="40"/>
      <c r="V36" s="40"/>
      <c r="W36" s="40"/>
      <c r="X36" s="40"/>
      <c r="Y36" s="40"/>
      <c r="Z36" s="41"/>
      <c r="AA36" s="124"/>
      <c r="AB36" s="124"/>
      <c r="AC36" s="103"/>
      <c r="AD36" s="100"/>
      <c r="AE36" s="100"/>
      <c r="AF36" s="100"/>
      <c r="AG36" s="101"/>
      <c r="AH36" s="145"/>
      <c r="AI36" s="145"/>
    </row>
    <row r="37" spans="1:35" ht="13.8" thickBot="1" x14ac:dyDescent="0.3">
      <c r="A37" s="69"/>
      <c r="B37" s="69"/>
      <c r="C37" s="73"/>
      <c r="D37" s="64"/>
      <c r="E37" s="65">
        <f t="shared" si="39"/>
        <v>0</v>
      </c>
      <c r="F37" s="66" t="str">
        <f t="shared" si="40"/>
        <v/>
      </c>
      <c r="G37" s="67" t="str">
        <f t="shared" si="41"/>
        <v/>
      </c>
      <c r="H37" s="71"/>
      <c r="I37" s="72"/>
      <c r="J37" s="69"/>
      <c r="K37" s="73"/>
      <c r="L37" s="64"/>
      <c r="M37" s="41">
        <f t="shared" si="42"/>
        <v>0</v>
      </c>
      <c r="N37" s="41" t="str">
        <f t="shared" si="43"/>
        <v/>
      </c>
      <c r="O37" s="41" t="str">
        <f t="shared" si="44"/>
        <v/>
      </c>
      <c r="P37" s="41"/>
      <c r="Q37" s="40"/>
      <c r="R37" s="40"/>
      <c r="S37" s="40"/>
      <c r="T37" s="40"/>
      <c r="U37" s="40"/>
      <c r="V37" s="40"/>
      <c r="W37" s="40"/>
      <c r="X37" s="40"/>
      <c r="Y37" s="40"/>
      <c r="Z37" s="41"/>
      <c r="AA37" s="124"/>
      <c r="AB37" s="124"/>
      <c r="AC37" s="103"/>
      <c r="AD37" s="100"/>
      <c r="AE37" s="100"/>
      <c r="AF37" s="100"/>
      <c r="AG37" s="101"/>
      <c r="AH37" s="145"/>
      <c r="AI37" s="145"/>
    </row>
    <row r="38" spans="1:35" ht="13.8" thickBot="1" x14ac:dyDescent="0.3">
      <c r="A38" s="69"/>
      <c r="B38" s="69"/>
      <c r="C38" s="73"/>
      <c r="D38" s="64"/>
      <c r="E38" s="65">
        <f t="shared" si="39"/>
        <v>0</v>
      </c>
      <c r="F38" s="66" t="str">
        <f t="shared" si="40"/>
        <v/>
      </c>
      <c r="G38" s="67" t="str">
        <f t="shared" si="41"/>
        <v/>
      </c>
      <c r="H38" s="71"/>
      <c r="I38" s="72"/>
      <c r="J38" s="69"/>
      <c r="K38" s="73"/>
      <c r="L38" s="64"/>
      <c r="M38" s="41">
        <f t="shared" si="42"/>
        <v>0</v>
      </c>
      <c r="N38" s="41" t="str">
        <f t="shared" si="43"/>
        <v/>
      </c>
      <c r="O38" s="41" t="str">
        <f t="shared" si="44"/>
        <v/>
      </c>
      <c r="P38" s="41"/>
      <c r="Q38" s="40"/>
      <c r="R38" s="40"/>
      <c r="S38" s="40"/>
      <c r="T38" s="40"/>
      <c r="U38" s="40"/>
      <c r="V38" s="40"/>
      <c r="W38" s="40"/>
      <c r="X38" s="40"/>
      <c r="Y38" s="40"/>
      <c r="Z38" s="41"/>
      <c r="AA38" s="124"/>
      <c r="AB38" s="124"/>
      <c r="AC38" s="103"/>
      <c r="AD38" s="100"/>
      <c r="AE38" s="100"/>
      <c r="AF38" s="100"/>
      <c r="AG38" s="101"/>
      <c r="AH38" s="145"/>
      <c r="AI38" s="145"/>
    </row>
    <row r="39" spans="1:35" ht="13.8" thickBot="1" x14ac:dyDescent="0.3">
      <c r="A39" s="69"/>
      <c r="B39" s="69"/>
      <c r="C39" s="73"/>
      <c r="D39" s="64"/>
      <c r="E39" s="65">
        <f t="shared" si="39"/>
        <v>0</v>
      </c>
      <c r="F39" s="66" t="str">
        <f t="shared" si="40"/>
        <v/>
      </c>
      <c r="G39" s="67" t="str">
        <f t="shared" si="41"/>
        <v/>
      </c>
      <c r="H39" s="71"/>
      <c r="I39" s="72"/>
      <c r="J39" s="69"/>
      <c r="K39" s="73"/>
      <c r="L39" s="64"/>
      <c r="M39" s="41">
        <f t="shared" si="42"/>
        <v>0</v>
      </c>
      <c r="N39" s="41" t="str">
        <f t="shared" si="43"/>
        <v/>
      </c>
      <c r="O39" s="41" t="str">
        <f t="shared" si="44"/>
        <v/>
      </c>
      <c r="P39" s="41"/>
      <c r="Q39" s="40"/>
      <c r="R39" s="40"/>
      <c r="S39" s="40"/>
      <c r="T39" s="40"/>
      <c r="U39" s="40"/>
      <c r="V39" s="40"/>
      <c r="W39" s="40"/>
      <c r="X39" s="40"/>
      <c r="Y39" s="40"/>
      <c r="Z39" s="41"/>
      <c r="AA39" s="134"/>
      <c r="AB39" s="58"/>
      <c r="AC39" s="113"/>
      <c r="AD39" s="46">
        <f t="shared" ref="AD39:AD42" si="45">IF(AG39&lt;&gt;"",AG39,3)*IF(AC39="A",4,IF(AC39="B",3,IF(AC39="C",2,IF(AC39="D",1,IF(AND(AC39&gt;=0,AC39&lt;=4,ISNUMBER(AC39)),AC39,0)))))</f>
        <v>0</v>
      </c>
      <c r="AE39" s="46" t="str">
        <f t="shared" ref="AE39:AE42" si="46">IF(OR(AC39="A",AC39="B",AC39="C",AC39="D",AC39="F",AND(AC39&gt;=0,AC39&lt;=4,ISNUMBER(AC39))),IF(AG39&lt;&gt;"",AG39,3),"")</f>
        <v/>
      </c>
      <c r="AF39" s="46" t="str">
        <f t="shared" ref="AF39:AF42" si="47">IF(OR(AC39="A",AC39="B",AC39="C",AC39="D",AC39="P",AND(AC39&gt;=0,AC39&lt;=4,ISNUMBER(AC39))),IF(AG39&lt;&gt;"",AG39,3),"")</f>
        <v/>
      </c>
      <c r="AG39" s="47">
        <v>1</v>
      </c>
      <c r="AH39" s="148"/>
      <c r="AI39" s="149"/>
    </row>
    <row r="40" spans="1:35" ht="13.8" thickBot="1" x14ac:dyDescent="0.3">
      <c r="A40" s="69"/>
      <c r="B40" s="69"/>
      <c r="C40" s="73"/>
      <c r="D40" s="64"/>
      <c r="E40" s="65">
        <f t="shared" si="39"/>
        <v>0</v>
      </c>
      <c r="F40" s="66" t="str">
        <f t="shared" si="40"/>
        <v/>
      </c>
      <c r="G40" s="67" t="str">
        <f t="shared" si="41"/>
        <v/>
      </c>
      <c r="H40" s="71"/>
      <c r="I40" s="72"/>
      <c r="J40" s="69"/>
      <c r="K40" s="73"/>
      <c r="L40" s="64"/>
      <c r="M40" s="41">
        <f t="shared" si="42"/>
        <v>0</v>
      </c>
      <c r="N40" s="41" t="str">
        <f t="shared" si="43"/>
        <v/>
      </c>
      <c r="O40" s="41" t="str">
        <f t="shared" si="44"/>
        <v/>
      </c>
      <c r="P40" s="41"/>
      <c r="Q40" s="40"/>
      <c r="R40" s="40"/>
      <c r="S40" s="40"/>
      <c r="T40" s="40"/>
      <c r="U40" s="40"/>
      <c r="V40" s="40"/>
      <c r="W40" s="40"/>
      <c r="X40" s="40"/>
      <c r="Y40" s="40"/>
      <c r="Z40" s="41"/>
      <c r="AA40" s="97"/>
      <c r="AB40" s="58"/>
      <c r="AC40" s="129"/>
      <c r="AD40" s="46">
        <f t="shared" si="45"/>
        <v>0</v>
      </c>
      <c r="AE40" s="46" t="str">
        <f t="shared" si="46"/>
        <v/>
      </c>
      <c r="AF40" s="46" t="str">
        <f t="shared" si="47"/>
        <v/>
      </c>
      <c r="AG40" s="47"/>
      <c r="AH40" s="149"/>
      <c r="AI40" s="149"/>
    </row>
    <row r="41" spans="1:35" ht="13.8" thickBot="1" x14ac:dyDescent="0.3">
      <c r="A41" s="69"/>
      <c r="B41" s="69"/>
      <c r="C41" s="73"/>
      <c r="D41" s="64"/>
      <c r="E41" s="65">
        <f t="shared" si="39"/>
        <v>0</v>
      </c>
      <c r="F41" s="66" t="str">
        <f t="shared" si="40"/>
        <v/>
      </c>
      <c r="G41" s="67" t="str">
        <f t="shared" si="41"/>
        <v/>
      </c>
      <c r="H41" s="71"/>
      <c r="I41" s="72"/>
      <c r="J41" s="69"/>
      <c r="K41" s="73"/>
      <c r="L41" s="64"/>
      <c r="M41" s="41">
        <f t="shared" si="42"/>
        <v>0</v>
      </c>
      <c r="N41" s="41" t="str">
        <f t="shared" si="43"/>
        <v/>
      </c>
      <c r="O41" s="41" t="str">
        <f t="shared" si="44"/>
        <v/>
      </c>
      <c r="P41" s="41"/>
      <c r="Z41" s="41"/>
      <c r="AA41" s="97"/>
      <c r="AB41" s="58"/>
      <c r="AC41" s="129"/>
      <c r="AD41" s="46">
        <f t="shared" ref="AD41" si="48">IF(AG41&lt;&gt;"",AG41,3)*IF(AC41="A",4,IF(AC41="B",3,IF(AC41="C",2,IF(AC41="D",1,IF(AND(AC41&gt;=0,AC41&lt;=4,ISNUMBER(AC41)),AC41,0)))))</f>
        <v>0</v>
      </c>
      <c r="AE41" s="46" t="str">
        <f t="shared" ref="AE41" si="49">IF(OR(AC41="A",AC41="B",AC41="C",AC41="D",AC41="F",AND(AC41&gt;=0,AC41&lt;=4,ISNUMBER(AC41))),IF(AG41&lt;&gt;"",AG41,3),"")</f>
        <v/>
      </c>
      <c r="AF41" s="46" t="str">
        <f t="shared" ref="AF41" si="50">IF(OR(AC41="A",AC41="B",AC41="C",AC41="D",AC41="P",AND(AC41&gt;=0,AC41&lt;=4,ISNUMBER(AC41))),IF(AG41&lt;&gt;"",AG41,3),"")</f>
        <v/>
      </c>
      <c r="AG41" s="47">
        <v>2</v>
      </c>
      <c r="AH41" s="149"/>
      <c r="AI41" s="149"/>
    </row>
    <row r="42" spans="1:35" x14ac:dyDescent="0.25">
      <c r="A42" s="69"/>
      <c r="B42" s="69"/>
      <c r="C42" s="73"/>
      <c r="D42" s="64"/>
      <c r="E42" s="65">
        <f t="shared" si="39"/>
        <v>0</v>
      </c>
      <c r="F42" s="66" t="str">
        <f t="shared" si="40"/>
        <v/>
      </c>
      <c r="G42" s="67" t="str">
        <f t="shared" si="41"/>
        <v/>
      </c>
      <c r="H42" s="71"/>
      <c r="I42" s="72"/>
      <c r="J42" s="69"/>
      <c r="K42" s="73"/>
      <c r="L42" s="64"/>
      <c r="M42" s="98">
        <f t="shared" si="42"/>
        <v>0</v>
      </c>
      <c r="N42" s="98" t="str">
        <f t="shared" si="43"/>
        <v/>
      </c>
      <c r="O42" s="98" t="str">
        <f t="shared" si="44"/>
        <v/>
      </c>
      <c r="P42" s="41"/>
      <c r="Z42" s="41"/>
      <c r="AA42" s="97"/>
      <c r="AB42" s="60"/>
      <c r="AC42" s="60"/>
      <c r="AD42" s="41">
        <f t="shared" si="45"/>
        <v>0</v>
      </c>
      <c r="AE42" s="41" t="str">
        <f t="shared" si="46"/>
        <v/>
      </c>
      <c r="AF42" s="41" t="str">
        <f t="shared" si="47"/>
        <v/>
      </c>
      <c r="AG42" s="42"/>
      <c r="AH42" s="146"/>
      <c r="AI42" s="146"/>
    </row>
    <row r="43" spans="1:35" x14ac:dyDescent="0.25">
      <c r="A43" s="118"/>
      <c r="B43" s="77"/>
      <c r="C43" s="77"/>
      <c r="D43" s="77"/>
      <c r="E43" s="41"/>
      <c r="F43" s="41"/>
      <c r="G43" s="41"/>
      <c r="H43" s="41"/>
      <c r="I43" s="77"/>
      <c r="J43" s="77"/>
      <c r="K43" s="77"/>
      <c r="L43" s="77"/>
      <c r="Z43" s="41"/>
      <c r="AA43" s="124"/>
      <c r="AB43" s="60"/>
      <c r="AC43" s="60"/>
      <c r="AD43" s="41"/>
      <c r="AE43" s="41"/>
      <c r="AF43" s="41"/>
      <c r="AG43" s="42"/>
      <c r="AH43" s="147"/>
      <c r="AI43" s="147"/>
    </row>
    <row r="44" spans="1:35" x14ac:dyDescent="0.25">
      <c r="A44" s="77"/>
      <c r="B44" s="77"/>
      <c r="C44" s="77"/>
      <c r="D44" s="77"/>
      <c r="E44" s="41"/>
      <c r="F44" s="41"/>
      <c r="G44" s="41"/>
      <c r="H44" s="41"/>
      <c r="I44" s="77"/>
      <c r="J44" s="77"/>
      <c r="K44" s="77"/>
      <c r="L44" s="77"/>
      <c r="P44" s="77"/>
      <c r="Z44" s="41"/>
      <c r="AA44" s="124"/>
      <c r="AB44" s="41"/>
      <c r="AC44" s="41"/>
      <c r="AD44" s="41"/>
      <c r="AE44" s="41"/>
      <c r="AF44" s="41"/>
      <c r="AG44" s="41"/>
      <c r="AH44" s="41"/>
      <c r="AI44" s="41"/>
    </row>
    <row r="45" spans="1:35" s="77" customFormat="1" x14ac:dyDescent="0.25">
      <c r="A45" s="39"/>
      <c r="B45" s="39"/>
      <c r="C45" s="39"/>
      <c r="D45" s="39"/>
      <c r="E45" s="43"/>
      <c r="F45" s="43"/>
      <c r="G45" s="43"/>
      <c r="H45" s="43"/>
      <c r="I45" s="39"/>
      <c r="J45" s="39"/>
      <c r="K45" s="39"/>
      <c r="L45" s="39"/>
      <c r="O45" s="41"/>
      <c r="P45" s="39"/>
      <c r="Q45" s="39"/>
      <c r="R45" s="39"/>
      <c r="S45" s="39"/>
      <c r="T45" s="39"/>
      <c r="U45" s="39"/>
      <c r="V45" s="39"/>
      <c r="W45" s="39"/>
      <c r="X45" s="39"/>
      <c r="Y45" s="39"/>
      <c r="AA45" s="41"/>
      <c r="AB45" s="48"/>
      <c r="AC45" s="48"/>
      <c r="AD45" s="48"/>
      <c r="AE45" s="48"/>
      <c r="AF45" s="48"/>
      <c r="AG45" s="48"/>
      <c r="AH45" s="48"/>
      <c r="AI45" s="48"/>
    </row>
    <row r="46" spans="1:35" x14ac:dyDescent="0.25">
      <c r="AA46" s="41"/>
      <c r="AB46" s="41"/>
      <c r="AC46" s="41"/>
      <c r="AD46" s="41"/>
      <c r="AE46" s="41"/>
      <c r="AF46" s="41"/>
      <c r="AG46" s="41"/>
      <c r="AH46" s="41"/>
      <c r="AI46" s="41"/>
    </row>
    <row r="47" spans="1:35" x14ac:dyDescent="0.25">
      <c r="AA47" s="41"/>
      <c r="AB47" s="41"/>
      <c r="AC47" s="41"/>
      <c r="AD47" s="41"/>
      <c r="AE47" s="41"/>
      <c r="AF47" s="41"/>
      <c r="AG47" s="41"/>
      <c r="AH47" s="41"/>
      <c r="AI47" s="41"/>
    </row>
    <row r="48" spans="1:35" x14ac:dyDescent="0.25">
      <c r="AA48" s="41"/>
      <c r="AB48" s="77"/>
      <c r="AC48" s="77"/>
      <c r="AD48" s="77"/>
      <c r="AE48" s="77"/>
      <c r="AF48" s="77"/>
      <c r="AH48" s="77"/>
      <c r="AI48" s="77"/>
    </row>
    <row r="49" spans="27:27" x14ac:dyDescent="0.25">
      <c r="AA49" s="48"/>
    </row>
    <row r="50" spans="27:27" x14ac:dyDescent="0.25">
      <c r="AA50" s="41"/>
    </row>
    <row r="51" spans="27:27" x14ac:dyDescent="0.25">
      <c r="AA51" s="43"/>
    </row>
  </sheetData>
  <sheetProtection algorithmName="SHA-512" hashValue="idgxxNeu8UfkUBwTS4+R5ZhlXyppZ1wldoBjf1kDGDUtnBEJ4ALjT42magC164pkL1y/Sdox1/rkZMQ9blSwzw==" saltValue="9jkSxJiPkPbE6B5u8xvr9A==" spinCount="100000" sheet="1" objects="1" scenarios="1"/>
  <mergeCells count="79">
    <mergeCell ref="Q15:S15"/>
    <mergeCell ref="Q17:R17"/>
    <mergeCell ref="C8:D8"/>
    <mergeCell ref="I8:L8"/>
    <mergeCell ref="AH9:AI9"/>
    <mergeCell ref="C9:D9"/>
    <mergeCell ref="I9:L9"/>
    <mergeCell ref="X8:Y8"/>
    <mergeCell ref="I10:L10"/>
    <mergeCell ref="AH11:AI11"/>
    <mergeCell ref="C11:D11"/>
    <mergeCell ref="I11:L11"/>
    <mergeCell ref="X12:Y12"/>
    <mergeCell ref="X11:Y11"/>
    <mergeCell ref="AH12:AI12"/>
    <mergeCell ref="AH10:AI10"/>
    <mergeCell ref="B1:Q1"/>
    <mergeCell ref="S1:Y1"/>
    <mergeCell ref="Z1:AB1"/>
    <mergeCell ref="AG1:AI1"/>
    <mergeCell ref="C7:D7"/>
    <mergeCell ref="I7:L7"/>
    <mergeCell ref="C10:D10"/>
    <mergeCell ref="C12:D12"/>
    <mergeCell ref="I12:L12"/>
    <mergeCell ref="C16:D16"/>
    <mergeCell ref="I16:L16"/>
    <mergeCell ref="C19:D19"/>
    <mergeCell ref="I19:L19"/>
    <mergeCell ref="AH13:AI13"/>
    <mergeCell ref="C13:D13"/>
    <mergeCell ref="I13:L13"/>
    <mergeCell ref="X13:Y13"/>
    <mergeCell ref="C14:D14"/>
    <mergeCell ref="I14:L14"/>
    <mergeCell ref="C15:D15"/>
    <mergeCell ref="I15:L15"/>
    <mergeCell ref="Q18:R18"/>
    <mergeCell ref="C18:D18"/>
    <mergeCell ref="I18:L18"/>
    <mergeCell ref="C17:D17"/>
    <mergeCell ref="I17:L17"/>
    <mergeCell ref="AH14:AI14"/>
    <mergeCell ref="AH15:AI15"/>
    <mergeCell ref="Q21:R21"/>
    <mergeCell ref="AH33:AI33"/>
    <mergeCell ref="A23:L23"/>
    <mergeCell ref="Q19:R19"/>
    <mergeCell ref="I20:L20"/>
    <mergeCell ref="C21:D21"/>
    <mergeCell ref="I21:L21"/>
    <mergeCell ref="C22:D22"/>
    <mergeCell ref="I22:L22"/>
    <mergeCell ref="C20:D20"/>
    <mergeCell ref="Q20:R20"/>
    <mergeCell ref="AH16:AI16"/>
    <mergeCell ref="AH19:AI19"/>
    <mergeCell ref="AH18:AI18"/>
    <mergeCell ref="AH17:AI17"/>
    <mergeCell ref="AH21:AI21"/>
    <mergeCell ref="AH20:AI20"/>
    <mergeCell ref="AH35:AI35"/>
    <mergeCell ref="AH31:AI31"/>
    <mergeCell ref="Q22:R22"/>
    <mergeCell ref="Q23:R23"/>
    <mergeCell ref="Q24:R24"/>
    <mergeCell ref="AH34:AI34"/>
    <mergeCell ref="AH32:AI32"/>
    <mergeCell ref="AH28:AI28"/>
    <mergeCell ref="AH30:AI30"/>
    <mergeCell ref="AH22:AI22"/>
    <mergeCell ref="AH36:AI36"/>
    <mergeCell ref="AH37:AI37"/>
    <mergeCell ref="AH38:AI38"/>
    <mergeCell ref="AH42:AI42"/>
    <mergeCell ref="AH43:AI43"/>
    <mergeCell ref="AH39:AI39"/>
    <mergeCell ref="AH41:AI41"/>
    <mergeCell ref="AH40:AI40"/>
  </mergeCells>
  <conditionalFormatting sqref="A27:A42 I27:I42 A16 A7:A13 Q8 Q10 Q13:Q14 AA24 AA12:AA13 AA22 AA28 AA30:AA39 A19:A22">
    <cfRule type="expression" dxfId="100" priority="137" stopIfTrue="1">
      <formula>(C7="")</formula>
    </cfRule>
  </conditionalFormatting>
  <conditionalFormatting sqref="A9:A10">
    <cfRule type="expression" dxfId="99" priority="136" stopIfTrue="1">
      <formula>(C9="")</formula>
    </cfRule>
  </conditionalFormatting>
  <conditionalFormatting sqref="B27:B42 J27:J42 B16 B7:B13 R8 R10 R13:R14 AB24 AB12:AB13 AB22 AB28 AB30:AB39 B19:B22">
    <cfRule type="expression" dxfId="98" priority="135" stopIfTrue="1">
      <formula>(C7="")</formula>
    </cfRule>
  </conditionalFormatting>
  <conditionalFormatting sqref="A11">
    <cfRule type="expression" dxfId="97" priority="132" stopIfTrue="1">
      <formula>(C11="")</formula>
    </cfRule>
  </conditionalFormatting>
  <conditionalFormatting sqref="B11">
    <cfRule type="expression" dxfId="96" priority="131" stopIfTrue="1">
      <formula>(C11="")</formula>
    </cfRule>
  </conditionalFormatting>
  <conditionalFormatting sqref="A27">
    <cfRule type="expression" dxfId="95" priority="130" stopIfTrue="1">
      <formula>(C27="")</formula>
    </cfRule>
  </conditionalFormatting>
  <conditionalFormatting sqref="B27">
    <cfRule type="expression" dxfId="94" priority="129" stopIfTrue="1">
      <formula>(C27="")</formula>
    </cfRule>
  </conditionalFormatting>
  <conditionalFormatting sqref="I27">
    <cfRule type="expression" dxfId="93" priority="128" stopIfTrue="1">
      <formula>(K27="")</formula>
    </cfRule>
  </conditionalFormatting>
  <conditionalFormatting sqref="J27">
    <cfRule type="expression" dxfId="92" priority="127" stopIfTrue="1">
      <formula>(K27="")</formula>
    </cfRule>
  </conditionalFormatting>
  <conditionalFormatting sqref="Q8">
    <cfRule type="expression" dxfId="91" priority="126" stopIfTrue="1">
      <formula>(S8="")</formula>
    </cfRule>
  </conditionalFormatting>
  <conditionalFormatting sqref="R8">
    <cfRule type="expression" dxfId="90" priority="125" stopIfTrue="1">
      <formula>(S8="")</formula>
    </cfRule>
  </conditionalFormatting>
  <conditionalFormatting sqref="A21">
    <cfRule type="expression" dxfId="89" priority="122" stopIfTrue="1">
      <formula>(C21="")</formula>
    </cfRule>
  </conditionalFormatting>
  <conditionalFormatting sqref="B21">
    <cfRule type="expression" dxfId="88" priority="121" stopIfTrue="1">
      <formula>(C21="")</formula>
    </cfRule>
  </conditionalFormatting>
  <conditionalFormatting sqref="AG39 H7:H13 H15:H16 W8 W10:W11 W13 AG24:AG27 AG9:AG13 AG22 H19:H22">
    <cfRule type="expression" dxfId="87" priority="118" stopIfTrue="1">
      <formula>H7&lt;&gt;""</formula>
    </cfRule>
  </conditionalFormatting>
  <conditionalFormatting sqref="AG31:AG35">
    <cfRule type="expression" dxfId="86" priority="95" stopIfTrue="1">
      <formula>AG31&lt;&gt;""</formula>
    </cfRule>
  </conditionalFormatting>
  <conditionalFormatting sqref="AG36">
    <cfRule type="expression" dxfId="85" priority="94" stopIfTrue="1">
      <formula>AG36&lt;&gt;""</formula>
    </cfRule>
  </conditionalFormatting>
  <conditionalFormatting sqref="AG30 AG37">
    <cfRule type="expression" dxfId="84" priority="93" stopIfTrue="1">
      <formula>AG30&lt;&gt;""</formula>
    </cfRule>
  </conditionalFormatting>
  <conditionalFormatting sqref="AG31:AG35">
    <cfRule type="expression" dxfId="83" priority="92" stopIfTrue="1">
      <formula>AG31&lt;&gt;""</formula>
    </cfRule>
  </conditionalFormatting>
  <conditionalFormatting sqref="AG36">
    <cfRule type="expression" dxfId="82" priority="91" stopIfTrue="1">
      <formula>AG36&lt;&gt;""</formula>
    </cfRule>
  </conditionalFormatting>
  <conditionalFormatting sqref="Q11">
    <cfRule type="expression" dxfId="81" priority="83" stopIfTrue="1">
      <formula>(S11="")</formula>
    </cfRule>
  </conditionalFormatting>
  <conditionalFormatting sqref="R11">
    <cfRule type="expression" dxfId="80" priority="82" stopIfTrue="1">
      <formula>(S11="")</formula>
    </cfRule>
  </conditionalFormatting>
  <conditionalFormatting sqref="AG38">
    <cfRule type="expression" dxfId="79" priority="80" stopIfTrue="1">
      <formula>AG38&lt;&gt;""</formula>
    </cfRule>
  </conditionalFormatting>
  <conditionalFormatting sqref="AA9">
    <cfRule type="expression" dxfId="78" priority="77" stopIfTrue="1">
      <formula>(AC9="")</formula>
    </cfRule>
  </conditionalFormatting>
  <conditionalFormatting sqref="AB9">
    <cfRule type="expression" dxfId="77" priority="76" stopIfTrue="1">
      <formula>(AC9="")</formula>
    </cfRule>
  </conditionalFormatting>
  <conditionalFormatting sqref="AA10">
    <cfRule type="expression" dxfId="76" priority="73" stopIfTrue="1">
      <formula>(AC10="")</formula>
    </cfRule>
  </conditionalFormatting>
  <conditionalFormatting sqref="AB10">
    <cfRule type="expression" dxfId="75" priority="72" stopIfTrue="1">
      <formula>(AC10="")</formula>
    </cfRule>
  </conditionalFormatting>
  <conditionalFormatting sqref="AA11">
    <cfRule type="expression" dxfId="74" priority="69" stopIfTrue="1">
      <formula>(AC11="")</formula>
    </cfRule>
  </conditionalFormatting>
  <conditionalFormatting sqref="AB11">
    <cfRule type="expression" dxfId="73" priority="68" stopIfTrue="1">
      <formula>(AC11="")</formula>
    </cfRule>
  </conditionalFormatting>
  <conditionalFormatting sqref="AA26">
    <cfRule type="expression" dxfId="72" priority="65" stopIfTrue="1">
      <formula>(AC26="")</formula>
    </cfRule>
  </conditionalFormatting>
  <conditionalFormatting sqref="AB26">
    <cfRule type="expression" dxfId="71" priority="64" stopIfTrue="1">
      <formula>(AC26="")</formula>
    </cfRule>
  </conditionalFormatting>
  <conditionalFormatting sqref="AA25">
    <cfRule type="expression" dxfId="70" priority="62" stopIfTrue="1">
      <formula>(AC25="")</formula>
    </cfRule>
  </conditionalFormatting>
  <conditionalFormatting sqref="AB25">
    <cfRule type="expression" dxfId="69" priority="61" stopIfTrue="1">
      <formula>(AC25="")</formula>
    </cfRule>
  </conditionalFormatting>
  <conditionalFormatting sqref="AA27">
    <cfRule type="expression" dxfId="68" priority="59" stopIfTrue="1">
      <formula>(AC27="")</formula>
    </cfRule>
  </conditionalFormatting>
  <conditionalFormatting sqref="AB27">
    <cfRule type="expression" dxfId="67" priority="58" stopIfTrue="1">
      <formula>(AC27="")</formula>
    </cfRule>
  </conditionalFormatting>
  <conditionalFormatting sqref="AA45:AA46">
    <cfRule type="expression" dxfId="66" priority="185" stopIfTrue="1">
      <formula>(#REF!="")</formula>
    </cfRule>
    <cfRule type="expression" dxfId="65" priority="186" stopIfTrue="1">
      <formula>(NOT(OR(#REF!="A",#REF!="B",#REF!="C",#REF!="D",#REF!="X",#REF!="P",AND(#REF!&gt;=0,#REF!&lt;=4,ISNUMBER(#REF!)))))</formula>
    </cfRule>
  </conditionalFormatting>
  <conditionalFormatting sqref="AA47:AA48">
    <cfRule type="expression" dxfId="64" priority="187" stopIfTrue="1">
      <formula>(AC42="")</formula>
    </cfRule>
    <cfRule type="expression" dxfId="63" priority="188" stopIfTrue="1">
      <formula>(NOT(OR(AC42="A",AC42="B",AC42="C",AC42="D",AC42="X",AC42="P",AND(AC42&gt;=0,AC42&lt;=4,ISNUMBER(AC42)))))</formula>
    </cfRule>
  </conditionalFormatting>
  <conditionalFormatting sqref="AA43:AA44">
    <cfRule type="expression" dxfId="62" priority="190" stopIfTrue="1">
      <formula>(#REF!="")</formula>
    </cfRule>
  </conditionalFormatting>
  <conditionalFormatting sqref="A15">
    <cfRule type="expression" dxfId="61" priority="54" stopIfTrue="1">
      <formula>(C15="")</formula>
    </cfRule>
  </conditionalFormatting>
  <conditionalFormatting sqref="B15">
    <cfRule type="expression" dxfId="60" priority="53" stopIfTrue="1">
      <formula>(C15="")</formula>
    </cfRule>
  </conditionalFormatting>
  <conditionalFormatting sqref="Q12">
    <cfRule type="expression" dxfId="59" priority="50" stopIfTrue="1">
      <formula>(S12="")</formula>
    </cfRule>
  </conditionalFormatting>
  <conditionalFormatting sqref="R12">
    <cfRule type="expression" dxfId="58" priority="49" stopIfTrue="1">
      <formula>(S12="")</formula>
    </cfRule>
  </conditionalFormatting>
  <conditionalFormatting sqref="W12">
    <cfRule type="expression" dxfId="57" priority="48" stopIfTrue="1">
      <formula>W12&lt;&gt;""</formula>
    </cfRule>
  </conditionalFormatting>
  <conditionalFormatting sqref="AA40">
    <cfRule type="expression" dxfId="56" priority="47" stopIfTrue="1">
      <formula>(AC41="")</formula>
    </cfRule>
  </conditionalFormatting>
  <conditionalFormatting sqref="AB41">
    <cfRule type="expression" dxfId="55" priority="46" stopIfTrue="1">
      <formula>(AC41="")</formula>
    </cfRule>
  </conditionalFormatting>
  <conditionalFormatting sqref="AG41">
    <cfRule type="expression" dxfId="54" priority="45" stopIfTrue="1">
      <formula>AG41&lt;&gt;""</formula>
    </cfRule>
  </conditionalFormatting>
  <conditionalFormatting sqref="AB40">
    <cfRule type="expression" dxfId="53" priority="44" stopIfTrue="1">
      <formula>(AC40="")</formula>
    </cfRule>
  </conditionalFormatting>
  <conditionalFormatting sqref="AG40">
    <cfRule type="expression" dxfId="52" priority="43" stopIfTrue="1">
      <formula>AG40&lt;&gt;""</formula>
    </cfRule>
  </conditionalFormatting>
  <conditionalFormatting sqref="A18">
    <cfRule type="expression" dxfId="51" priority="41" stopIfTrue="1">
      <formula>(C18="")</formula>
    </cfRule>
  </conditionalFormatting>
  <conditionalFormatting sqref="B18">
    <cfRule type="expression" dxfId="50" priority="40" stopIfTrue="1">
      <formula>(C18="")</formula>
    </cfRule>
  </conditionalFormatting>
  <conditionalFormatting sqref="H18">
    <cfRule type="expression" dxfId="49" priority="39" stopIfTrue="1">
      <formula>H18&lt;&gt;""</formula>
    </cfRule>
  </conditionalFormatting>
  <conditionalFormatting sqref="A17">
    <cfRule type="expression" dxfId="48" priority="38" stopIfTrue="1">
      <formula>(C17="")</formula>
    </cfRule>
  </conditionalFormatting>
  <conditionalFormatting sqref="B17">
    <cfRule type="expression" dxfId="47" priority="37" stopIfTrue="1">
      <formula>(C17="")</formula>
    </cfRule>
  </conditionalFormatting>
  <conditionalFormatting sqref="H17">
    <cfRule type="expression" dxfId="46" priority="36" stopIfTrue="1">
      <formula>H17&lt;&gt;""</formula>
    </cfRule>
  </conditionalFormatting>
  <conditionalFormatting sqref="H14">
    <cfRule type="expression" dxfId="45" priority="35" stopIfTrue="1">
      <formula>H14&lt;&gt;""</formula>
    </cfRule>
  </conditionalFormatting>
  <conditionalFormatting sqref="A14">
    <cfRule type="expression" dxfId="44" priority="34" stopIfTrue="1">
      <formula>(C14="")</formula>
    </cfRule>
  </conditionalFormatting>
  <conditionalFormatting sqref="B14">
    <cfRule type="expression" dxfId="43" priority="33" stopIfTrue="1">
      <formula>(C14="")</formula>
    </cfRule>
  </conditionalFormatting>
  <conditionalFormatting sqref="Q9">
    <cfRule type="expression" dxfId="42" priority="32" stopIfTrue="1">
      <formula>(S9="")</formula>
    </cfRule>
  </conditionalFormatting>
  <conditionalFormatting sqref="R9">
    <cfRule type="expression" dxfId="41" priority="31" stopIfTrue="1">
      <formula>(S9="")</formula>
    </cfRule>
  </conditionalFormatting>
  <conditionalFormatting sqref="W9">
    <cfRule type="expression" dxfId="40" priority="30" stopIfTrue="1">
      <formula>W9&lt;&gt;""</formula>
    </cfRule>
  </conditionalFormatting>
  <conditionalFormatting sqref="Q3">
    <cfRule type="expression" dxfId="39" priority="312" stopIfTrue="1">
      <formula>SUM(V8:V13)&lt;13</formula>
    </cfRule>
    <cfRule type="expression" dxfId="38" priority="313" stopIfTrue="1">
      <formula>SUM(V8:V13)&gt;13</formula>
    </cfRule>
  </conditionalFormatting>
  <conditionalFormatting sqref="AA23">
    <cfRule type="expression" dxfId="37" priority="29" stopIfTrue="1">
      <formula>(AC23="")</formula>
    </cfRule>
  </conditionalFormatting>
  <conditionalFormatting sqref="AB23">
    <cfRule type="expression" dxfId="36" priority="28" stopIfTrue="1">
      <formula>(AC23="")</formula>
    </cfRule>
  </conditionalFormatting>
  <conditionalFormatting sqref="AG23">
    <cfRule type="expression" dxfId="35" priority="27" stopIfTrue="1">
      <formula>AG23&lt;&gt;""</formula>
    </cfRule>
  </conditionalFormatting>
  <conditionalFormatting sqref="AA19">
    <cfRule type="expression" dxfId="34" priority="26" stopIfTrue="1">
      <formula>(AC19="")</formula>
    </cfRule>
  </conditionalFormatting>
  <conditionalFormatting sqref="AB19">
    <cfRule type="expression" dxfId="33" priority="25" stopIfTrue="1">
      <formula>(AC19="")</formula>
    </cfRule>
  </conditionalFormatting>
  <conditionalFormatting sqref="AG19">
    <cfRule type="expression" dxfId="32" priority="24" stopIfTrue="1">
      <formula>AG19&lt;&gt;""</formula>
    </cfRule>
  </conditionalFormatting>
  <conditionalFormatting sqref="AA18">
    <cfRule type="expression" dxfId="31" priority="23" stopIfTrue="1">
      <formula>(AC18="")</formula>
    </cfRule>
  </conditionalFormatting>
  <conditionalFormatting sqref="AB18">
    <cfRule type="expression" dxfId="30" priority="22" stopIfTrue="1">
      <formula>(AC18="")</formula>
    </cfRule>
  </conditionalFormatting>
  <conditionalFormatting sqref="AG18">
    <cfRule type="expression" dxfId="29" priority="21" stopIfTrue="1">
      <formula>AG18&lt;&gt;""</formula>
    </cfRule>
  </conditionalFormatting>
  <conditionalFormatting sqref="AA17">
    <cfRule type="expression" dxfId="28" priority="20" stopIfTrue="1">
      <formula>(AC17="")</formula>
    </cfRule>
  </conditionalFormatting>
  <conditionalFormatting sqref="AB17">
    <cfRule type="expression" dxfId="27" priority="19" stopIfTrue="1">
      <formula>(AC17="")</formula>
    </cfRule>
  </conditionalFormatting>
  <conditionalFormatting sqref="AG17">
    <cfRule type="expression" dxfId="26" priority="18" stopIfTrue="1">
      <formula>AG17&lt;&gt;""</formula>
    </cfRule>
  </conditionalFormatting>
  <conditionalFormatting sqref="AA16">
    <cfRule type="expression" dxfId="25" priority="17" stopIfTrue="1">
      <formula>(AC16="")</formula>
    </cfRule>
  </conditionalFormatting>
  <conditionalFormatting sqref="AB16">
    <cfRule type="expression" dxfId="24" priority="16" stopIfTrue="1">
      <formula>(AC16="")</formula>
    </cfRule>
  </conditionalFormatting>
  <conditionalFormatting sqref="AG16">
    <cfRule type="expression" dxfId="23" priority="15" stopIfTrue="1">
      <formula>AG16&lt;&gt;""</formula>
    </cfRule>
  </conditionalFormatting>
  <conditionalFormatting sqref="AA14">
    <cfRule type="expression" dxfId="22" priority="14" stopIfTrue="1">
      <formula>(AC14="")</formula>
    </cfRule>
  </conditionalFormatting>
  <conditionalFormatting sqref="AB14">
    <cfRule type="expression" dxfId="21" priority="13" stopIfTrue="1">
      <formula>(AC14="")</formula>
    </cfRule>
  </conditionalFormatting>
  <conditionalFormatting sqref="AG14">
    <cfRule type="expression" dxfId="20" priority="12" stopIfTrue="1">
      <formula>AG14&lt;&gt;""</formula>
    </cfRule>
  </conditionalFormatting>
  <conditionalFormatting sqref="AA15">
    <cfRule type="expression" dxfId="19" priority="11" stopIfTrue="1">
      <formula>(AC15="")</formula>
    </cfRule>
  </conditionalFormatting>
  <conditionalFormatting sqref="AB15">
    <cfRule type="expression" dxfId="18" priority="10" stopIfTrue="1">
      <formula>(AC15="")</formula>
    </cfRule>
  </conditionalFormatting>
  <conditionalFormatting sqref="AG15">
    <cfRule type="expression" dxfId="17" priority="9" stopIfTrue="1">
      <formula>AG15&lt;&gt;""</formula>
    </cfRule>
  </conditionalFormatting>
  <conditionalFormatting sqref="AA21">
    <cfRule type="expression" dxfId="16" priority="8" stopIfTrue="1">
      <formula>(AC21="")</formula>
    </cfRule>
  </conditionalFormatting>
  <conditionalFormatting sqref="AB21">
    <cfRule type="expression" dxfId="15" priority="7" stopIfTrue="1">
      <formula>(AC21="")</formula>
    </cfRule>
  </conditionalFormatting>
  <conditionalFormatting sqref="AG21">
    <cfRule type="expression" dxfId="14" priority="6" stopIfTrue="1">
      <formula>AG21&lt;&gt;""</formula>
    </cfRule>
  </conditionalFormatting>
  <conditionalFormatting sqref="AA20">
    <cfRule type="expression" dxfId="13" priority="5" stopIfTrue="1">
      <formula>(AC20="")</formula>
    </cfRule>
  </conditionalFormatting>
  <conditionalFormatting sqref="AB20">
    <cfRule type="expression" dxfId="12" priority="4" stopIfTrue="1">
      <formula>(AC20="")</formula>
    </cfRule>
  </conditionalFormatting>
  <conditionalFormatting sqref="AG20">
    <cfRule type="expression" dxfId="11" priority="3" stopIfTrue="1">
      <formula>AG20&lt;&gt;""</formula>
    </cfRule>
  </conditionalFormatting>
  <conditionalFormatting sqref="AA7">
    <cfRule type="expression" dxfId="10" priority="382" stopIfTrue="1">
      <formula>SUM(AF9:AF27)&lt;61</formula>
    </cfRule>
    <cfRule type="expression" dxfId="9" priority="383" stopIfTrue="1">
      <formula>SUM(AF9:AF27)&gt;61</formula>
    </cfRule>
  </conditionalFormatting>
  <conditionalFormatting sqref="AA41:AA42">
    <cfRule type="expression" dxfId="8" priority="405" stopIfTrue="1">
      <formula>(#REF!="")</formula>
    </cfRule>
  </conditionalFormatting>
  <conditionalFormatting sqref="AA29">
    <cfRule type="expression" dxfId="7" priority="406" stopIfTrue="1">
      <formula>SUM(AF39:AF41)&lt;6</formula>
    </cfRule>
    <cfRule type="expression" dxfId="6" priority="407" stopIfTrue="1">
      <formula>SUM(AF39:AF41)&gt;6</formula>
    </cfRule>
  </conditionalFormatting>
  <conditionalFormatting sqref="AA3">
    <cfRule type="expression" dxfId="5" priority="420" stopIfTrue="1">
      <formula>SUM(AF9:AF27,AF28:AF28,AF30:AF41)&lt;67</formula>
    </cfRule>
    <cfRule type="expression" dxfId="4" priority="421" stopIfTrue="1">
      <formula>SUM(AF9:AF27,AF28:AF28,AF30:AF41)&gt;67</formula>
    </cfRule>
  </conditionalFormatting>
  <conditionalFormatting sqref="A3">
    <cfRule type="expression" dxfId="3" priority="425" stopIfTrue="1">
      <formula>SUM(F7:F22)&lt;40</formula>
    </cfRule>
    <cfRule type="expression" dxfId="2" priority="426" stopIfTrue="1">
      <formula>SUM(F7:F22)&gt;40</formula>
    </cfRule>
  </conditionalFormatting>
  <conditionalFormatting sqref="Q18:R18">
    <cfRule type="expression" dxfId="1" priority="2">
      <formula>$Q$19&lt;2</formula>
    </cfRule>
  </conditionalFormatting>
  <conditionalFormatting sqref="Q22:R22">
    <cfRule type="expression" dxfId="0" priority="1">
      <formula>"$Q$22&lt;2"</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F21" sqref="F2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8" t="s">
        <v>2</v>
      </c>
      <c r="B1" s="178"/>
      <c r="C1" s="178"/>
      <c r="D1" s="178"/>
      <c r="E1" s="178"/>
      <c r="F1" s="178"/>
      <c r="G1" s="5"/>
      <c r="H1" s="5"/>
    </row>
    <row r="2" spans="1:8" s="8" customFormat="1" ht="15.9" customHeight="1" x14ac:dyDescent="0.3">
      <c r="A2" s="179" t="s">
        <v>3</v>
      </c>
      <c r="B2" s="179"/>
      <c r="C2" s="179"/>
      <c r="D2" s="179"/>
      <c r="E2" s="179"/>
      <c r="F2" s="179"/>
      <c r="G2" s="7"/>
      <c r="H2" s="7"/>
    </row>
    <row r="3" spans="1:8" s="8" customFormat="1" ht="14.85" customHeight="1" x14ac:dyDescent="0.3">
      <c r="A3" s="179" t="s">
        <v>73</v>
      </c>
      <c r="B3" s="179"/>
      <c r="C3" s="179"/>
      <c r="D3" s="179"/>
      <c r="E3" s="179"/>
      <c r="F3" s="17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0" t="str">
        <f>'BIMB '!$B$1:$Q$1</f>
        <v>LNAME, FNAME</v>
      </c>
      <c r="C7" s="180"/>
      <c r="D7" s="180"/>
      <c r="E7" s="181"/>
      <c r="F7" s="18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3" t="str">
        <f>'BIMB '!$S$1</f>
        <v>999-99-999</v>
      </c>
      <c r="C10" s="183"/>
      <c r="D10" s="183"/>
      <c r="E10" s="125">
        <f>'BIMB '!$Q$15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184"/>
      <c r="C13" s="184"/>
      <c r="D13" s="184"/>
      <c r="E13" s="185" t="str">
        <f>'BIMB '!$Z$1</f>
        <v>BIMB</v>
      </c>
      <c r="F13" s="185"/>
      <c r="G13" s="186"/>
      <c r="H13" s="7"/>
    </row>
    <row r="14" spans="1:8" s="8" customFormat="1" ht="10.5" customHeight="1" x14ac:dyDescent="0.3">
      <c r="A14" s="9"/>
      <c r="B14" s="187"/>
      <c r="C14" s="187"/>
      <c r="D14" s="3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0" t="str">
        <f>'BIMB '!$AG$1</f>
        <v>ADVISOR</v>
      </c>
      <c r="C16" s="180"/>
      <c r="D16" s="14"/>
      <c r="E16" s="126" t="str">
        <f>'BIMB '!$Q$18</f>
        <v>N/A</v>
      </c>
      <c r="F16" s="10"/>
      <c r="G16" s="7"/>
      <c r="H16" s="7"/>
    </row>
    <row r="17" spans="1:8" s="8" customFormat="1" ht="10.5" customHeight="1" x14ac:dyDescent="0.3">
      <c r="A17" s="9"/>
      <c r="B17" s="9"/>
      <c r="C17" s="9"/>
      <c r="D17" s="9"/>
      <c r="E17" s="10"/>
      <c r="F17" s="10"/>
      <c r="G17" s="7"/>
      <c r="H17" s="7"/>
    </row>
    <row r="18" spans="1:8" s="8" customFormat="1" ht="18" x14ac:dyDescent="0.35">
      <c r="A18" s="11"/>
      <c r="B18" s="188" t="s">
        <v>12</v>
      </c>
      <c r="C18" s="188"/>
      <c r="D18" s="188"/>
      <c r="E18" s="13" t="s">
        <v>13</v>
      </c>
      <c r="F18" s="10"/>
      <c r="G18" s="7"/>
      <c r="H18" s="7"/>
    </row>
    <row r="19" spans="1:8" s="8" customFormat="1" ht="15.9" customHeight="1" x14ac:dyDescent="0.3">
      <c r="A19" s="9"/>
      <c r="B19" s="188"/>
      <c r="C19" s="188"/>
      <c r="D19" s="188"/>
      <c r="E19" s="126" t="str">
        <f>'BIMB '!$Q$22</f>
        <v>N/A</v>
      </c>
      <c r="F19" s="10"/>
      <c r="G19" s="7"/>
      <c r="H19" s="7"/>
    </row>
    <row r="20" spans="1:8" s="8" customFormat="1" ht="21.15" customHeight="1" x14ac:dyDescent="0.35">
      <c r="A20" s="11" t="s">
        <v>58</v>
      </c>
      <c r="B20" s="12"/>
      <c r="C20" s="128">
        <f>'BIMB '!$Q$17</f>
        <v>0</v>
      </c>
      <c r="D20" s="106"/>
      <c r="E20" s="10" t="s">
        <v>49</v>
      </c>
      <c r="F20" s="127">
        <f>'BIMB '!$Q$20</f>
        <v>0</v>
      </c>
      <c r="G20" s="7"/>
      <c r="H20" s="7"/>
    </row>
    <row r="21" spans="1:8" s="8" customFormat="1" ht="18" x14ac:dyDescent="0.35">
      <c r="A21" s="11" t="s">
        <v>14</v>
      </c>
      <c r="B21" s="12"/>
      <c r="C21" s="177"/>
      <c r="D21" s="177"/>
      <c r="E21" s="10" t="s">
        <v>50</v>
      </c>
      <c r="F21" s="127">
        <f>'BIMB '!$Q$21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0"/>
      <c r="C25" s="191"/>
      <c r="D25" s="191"/>
      <c r="E25" s="191"/>
      <c r="F25" s="19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7"/>
      <c r="E27" s="10" t="s">
        <v>51</v>
      </c>
      <c r="F27" s="10"/>
      <c r="G27" s="7"/>
      <c r="H27" s="7"/>
    </row>
    <row r="28" spans="1:8" s="8" customFormat="1" ht="21.15" hidden="1" customHeight="1" x14ac:dyDescent="0.3">
      <c r="A28" s="9"/>
      <c r="B28" s="192"/>
      <c r="C28" s="192"/>
      <c r="D28" s="30"/>
      <c r="E28" s="10"/>
      <c r="F28" s="10"/>
      <c r="G28" s="7"/>
      <c r="H28" s="7"/>
    </row>
    <row r="29" spans="1:8" s="8" customFormat="1" ht="19.5" customHeight="1" x14ac:dyDescent="0.3">
      <c r="A29" s="108"/>
      <c r="B29" s="193"/>
      <c r="C29" s="193"/>
      <c r="D29" s="193"/>
      <c r="E29" s="194"/>
      <c r="F29" s="194"/>
      <c r="G29" s="7"/>
      <c r="H29" s="7"/>
    </row>
    <row r="30" spans="1:8" s="8" customFormat="1" ht="6.9" customHeight="1" x14ac:dyDescent="0.35">
      <c r="A30" s="11"/>
      <c r="B30" s="9"/>
      <c r="C30" s="9"/>
      <c r="D30" s="109"/>
      <c r="E30" s="10"/>
      <c r="F30" s="10"/>
      <c r="G30" s="7"/>
      <c r="H30" s="7"/>
    </row>
    <row r="31" spans="1:8" s="8" customFormat="1" ht="19.5" customHeight="1" x14ac:dyDescent="0.35">
      <c r="A31" s="11" t="s">
        <v>17</v>
      </c>
      <c r="B31" s="9"/>
      <c r="C31" s="9"/>
      <c r="D31" s="18"/>
      <c r="E31" s="105"/>
      <c r="F31" s="10"/>
      <c r="G31" s="7"/>
      <c r="H31" s="7"/>
    </row>
    <row r="32" spans="1:8" s="8" customFormat="1" ht="15.9" customHeight="1" x14ac:dyDescent="0.35">
      <c r="A32" s="9"/>
      <c r="B32" s="110"/>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11"/>
      <c r="F38" s="111"/>
      <c r="G38" s="21"/>
      <c r="H38" s="21"/>
    </row>
    <row r="39" spans="1:9" ht="15.6" x14ac:dyDescent="0.3">
      <c r="A39" s="20"/>
      <c r="B39" s="189" t="s">
        <v>70</v>
      </c>
      <c r="C39" s="189"/>
      <c r="D39" s="189"/>
      <c r="E39" s="189"/>
      <c r="F39" s="189"/>
      <c r="G39" s="189"/>
      <c r="H39" s="189"/>
      <c r="I39" s="189"/>
    </row>
    <row r="40" spans="1:9" x14ac:dyDescent="0.25">
      <c r="A40" s="19"/>
      <c r="B40" s="19"/>
      <c r="C40" s="19"/>
      <c r="D40" s="19"/>
      <c r="E40" s="20"/>
      <c r="F40" s="20"/>
      <c r="G40" s="21"/>
      <c r="H40" s="21"/>
    </row>
    <row r="41" spans="1:9" ht="3.75" customHeight="1" x14ac:dyDescent="0.25">
      <c r="A41" s="19"/>
      <c r="B41" s="19"/>
      <c r="C41" s="19"/>
      <c r="D41" s="19"/>
      <c r="E41" s="111"/>
      <c r="F41" s="111"/>
      <c r="G41" s="21"/>
      <c r="H41" s="21"/>
    </row>
    <row r="42" spans="1:9" ht="14.85" customHeight="1" x14ac:dyDescent="0.3">
      <c r="A42" s="19"/>
      <c r="B42" s="189" t="s">
        <v>71</v>
      </c>
      <c r="C42" s="189"/>
      <c r="D42" s="189"/>
      <c r="E42" s="189"/>
      <c r="F42" s="189"/>
      <c r="G42" s="189"/>
      <c r="H42" s="189"/>
      <c r="I42" s="189"/>
    </row>
    <row r="43" spans="1:9" x14ac:dyDescent="0.25">
      <c r="C43" s="111"/>
      <c r="D43" s="111"/>
    </row>
    <row r="44" spans="1:9" x14ac:dyDescent="0.25">
      <c r="E44" s="111"/>
      <c r="F44" s="111"/>
    </row>
    <row r="45" spans="1:9" ht="13.65" customHeight="1" x14ac:dyDescent="0.3">
      <c r="B45" s="189" t="s">
        <v>72</v>
      </c>
      <c r="C45" s="189"/>
      <c r="D45" s="189"/>
      <c r="E45" s="189"/>
      <c r="F45" s="189"/>
      <c r="G45" s="189"/>
      <c r="H45" s="189"/>
      <c r="I45" s="189"/>
    </row>
    <row r="46" spans="1:9" x14ac:dyDescent="0.25">
      <c r="C46" s="112"/>
      <c r="D46" s="112"/>
    </row>
  </sheetData>
  <sheetProtection algorithmName="SHA-512" hashValue="8r8abCVL/EmJwf49sAgN4T6UosHgNgWqCJksXdQNpz2PQx17sYbAgTtYbcPZESnAVd5AKVm1U1XDzUC3K/+ANA==" saltValue="nxzW56Q3jTvw6AbEzFIBA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27" sqref="E127"/>
    </sheetView>
  </sheetViews>
  <sheetFormatPr defaultRowHeight="13.2" x14ac:dyDescent="0.25"/>
  <cols>
    <col min="1" max="1" width="100.44140625" customWidth="1"/>
  </cols>
  <sheetData/>
  <sheetProtection algorithmName="SHA-512" hashValue="Woi4S8bxcfxqki5r6jGv6Lp7akPnOtPMk3yUpqJ2xEOJ3fsgptQYEeO1rOuKpg9ZOs2IhgZtZo+mq6nCO3bITQ==" saltValue="nwvLbwB51TVyhkHF+oaW2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BIMB </vt:lpstr>
      <vt:lpstr>GRAD CHECK</vt:lpstr>
      <vt:lpstr>ADVISOR'S NOTES</vt:lpstr>
      <vt:lpstr>CourseLeaf Degree Sheet</vt:lpstr>
      <vt:lpstr>'BIMB '!Print_Area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Herrick, Kegan Jean</cp:lastModifiedBy>
  <cp:lastPrinted>2018-04-25T21:51:06Z</cp:lastPrinted>
  <dcterms:created xsi:type="dcterms:W3CDTF">2011-07-12T20:37:04Z</dcterms:created>
  <dcterms:modified xsi:type="dcterms:W3CDTF">2020-07-09T15:30:04Z</dcterms:modified>
</cp:coreProperties>
</file>