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AGCM-ANSI" sheetId="2" r:id="rId1"/>
    <sheet name="GRAD CHECK" sheetId="5" r:id="rId2"/>
    <sheet name="ADVISOR'S NOTES" sheetId="4" r:id="rId3"/>
    <sheet name="CourseLeaf Degree Sheet" sheetId="7" r:id="rId4"/>
  </sheets>
  <definedNames>
    <definedName name="_xlnm.Print_Area" localSheetId="0">'AGCM-ANSI'!$A$1:$AI$45</definedName>
    <definedName name="_xlnm.Print_Area" localSheetId="3">'CourseLeaf Degree Sheet'!$A$1:$A$110</definedName>
    <definedName name="_xlnm.Print_Area" localSheetId="1">'GRAD CHECK'!$A$1:$I$46</definedName>
  </definedNames>
  <calcPr calcId="162913"/>
</workbook>
</file>

<file path=xl/calcChain.xml><?xml version="1.0" encoding="utf-8"?>
<calcChain xmlns="http://schemas.openxmlformats.org/spreadsheetml/2006/main">
  <c r="T16" i="2" l="1"/>
  <c r="U16" i="2"/>
  <c r="V16" i="2"/>
  <c r="AF43" i="2" l="1"/>
  <c r="AE43" i="2"/>
  <c r="AD43" i="2"/>
  <c r="AF44" i="2"/>
  <c r="AE44" i="2"/>
  <c r="AD44" i="2"/>
  <c r="V8" i="2"/>
  <c r="U8" i="2"/>
  <c r="T8" i="2"/>
  <c r="V12" i="2"/>
  <c r="U12" i="2"/>
  <c r="T12" i="2"/>
  <c r="V9" i="2"/>
  <c r="U9" i="2"/>
  <c r="T9" i="2"/>
  <c r="V10" i="2"/>
  <c r="U10" i="2"/>
  <c r="T10" i="2"/>
  <c r="V15" i="2"/>
  <c r="U15" i="2"/>
  <c r="T15" i="2"/>
  <c r="V14" i="2"/>
  <c r="U14" i="2"/>
  <c r="T14" i="2"/>
  <c r="V13" i="2"/>
  <c r="U13" i="2"/>
  <c r="T13" i="2"/>
  <c r="V11" i="2"/>
  <c r="U11" i="2"/>
  <c r="T11" i="2"/>
  <c r="V7" i="2"/>
  <c r="U7" i="2"/>
  <c r="T7" i="2"/>
  <c r="G21" i="2"/>
  <c r="F21" i="2"/>
  <c r="E21" i="2"/>
  <c r="G20" i="2"/>
  <c r="F20" i="2"/>
  <c r="E20" i="2"/>
  <c r="G19" i="2"/>
  <c r="F19" i="2"/>
  <c r="E19" i="2"/>
  <c r="G18" i="2"/>
  <c r="F18" i="2"/>
  <c r="E18" i="2"/>
  <c r="G17" i="2"/>
  <c r="F17" i="2"/>
  <c r="E17" i="2"/>
  <c r="G16" i="2"/>
  <c r="F16" i="2"/>
  <c r="E16" i="2"/>
  <c r="G15" i="2"/>
  <c r="F15" i="2"/>
  <c r="E15" i="2"/>
  <c r="G14" i="2"/>
  <c r="F14" i="2"/>
  <c r="E14" i="2"/>
  <c r="G13" i="2"/>
  <c r="F13" i="2"/>
  <c r="E13" i="2"/>
  <c r="G12" i="2"/>
  <c r="F12" i="2"/>
  <c r="E12" i="2"/>
  <c r="G11" i="2"/>
  <c r="F11" i="2"/>
  <c r="E11" i="2"/>
  <c r="G10" i="2"/>
  <c r="F10" i="2"/>
  <c r="E10" i="2"/>
  <c r="G9" i="2"/>
  <c r="F9" i="2"/>
  <c r="E9" i="2"/>
  <c r="G8" i="2"/>
  <c r="F8" i="2"/>
  <c r="E8" i="2"/>
  <c r="G7" i="2"/>
  <c r="F7" i="2"/>
  <c r="E7" i="2"/>
  <c r="AF24" i="2" l="1"/>
  <c r="AE24" i="2"/>
  <c r="AD24" i="2"/>
  <c r="G24" i="2"/>
  <c r="F24" i="2"/>
  <c r="E24" i="2"/>
  <c r="G23" i="2"/>
  <c r="F23" i="2"/>
  <c r="E23" i="2"/>
  <c r="G22" i="2"/>
  <c r="F22" i="2"/>
  <c r="E22" i="2"/>
  <c r="E10" i="5" l="1"/>
  <c r="B16" i="5" l="1"/>
  <c r="E13" i="5"/>
  <c r="B10" i="5"/>
  <c r="B7" i="5"/>
  <c r="AD36" i="2" l="1"/>
  <c r="AE36" i="2"/>
  <c r="AF36" i="2"/>
  <c r="AD37" i="2"/>
  <c r="AE37" i="2"/>
  <c r="AF37" i="2"/>
  <c r="AD38" i="2"/>
  <c r="AE38" i="2"/>
  <c r="AF38" i="2"/>
  <c r="AF40" i="2" l="1"/>
  <c r="AE40" i="2"/>
  <c r="AD40" i="2"/>
  <c r="AF39" i="2"/>
  <c r="AE39" i="2"/>
  <c r="AD39" i="2"/>
  <c r="AF35" i="2"/>
  <c r="AE35" i="2"/>
  <c r="AD35" i="2"/>
  <c r="AF34" i="2"/>
  <c r="AE34" i="2"/>
  <c r="AD34" i="2"/>
  <c r="AF21" i="2"/>
  <c r="AE21" i="2"/>
  <c r="AD21" i="2"/>
  <c r="AF20" i="2"/>
  <c r="AE20" i="2"/>
  <c r="AD20" i="2"/>
  <c r="AF19" i="2"/>
  <c r="AE19" i="2"/>
  <c r="AD19" i="2"/>
  <c r="AF26" i="2" l="1"/>
  <c r="AE26" i="2"/>
  <c r="AD26" i="2"/>
  <c r="AF25" i="2"/>
  <c r="AE25" i="2"/>
  <c r="AD25" i="2"/>
  <c r="AF13" i="2"/>
  <c r="AE13" i="2"/>
  <c r="AD13" i="2"/>
  <c r="AF30" i="2" l="1"/>
  <c r="AE30" i="2"/>
  <c r="AD30" i="2"/>
  <c r="AF29" i="2"/>
  <c r="AE29" i="2"/>
  <c r="AD29" i="2"/>
  <c r="AF28" i="2"/>
  <c r="AE28" i="2"/>
  <c r="AD28" i="2"/>
  <c r="AF27" i="2"/>
  <c r="AE27" i="2"/>
  <c r="AD27" i="2"/>
  <c r="AF18" i="2" l="1"/>
  <c r="AE18" i="2"/>
  <c r="AD18" i="2"/>
  <c r="AF17" i="2"/>
  <c r="AE17" i="2"/>
  <c r="AD17" i="2"/>
  <c r="AF16" i="2"/>
  <c r="AE16" i="2"/>
  <c r="AD16" i="2"/>
  <c r="AF15" i="2"/>
  <c r="AE15" i="2"/>
  <c r="AD15" i="2"/>
  <c r="AF12" i="2"/>
  <c r="AE12" i="2"/>
  <c r="AD12" i="2"/>
  <c r="AF11" i="2"/>
  <c r="AE11" i="2"/>
  <c r="AD11" i="2"/>
  <c r="AF10" i="2"/>
  <c r="AE10" i="2"/>
  <c r="Q23" i="2" s="1"/>
  <c r="AD10" i="2"/>
  <c r="O44" i="2"/>
  <c r="O43" i="2"/>
  <c r="O42" i="2"/>
  <c r="O41" i="2"/>
  <c r="O40" i="2"/>
  <c r="O39" i="2"/>
  <c r="O38" i="2"/>
  <c r="O37" i="2"/>
  <c r="O36" i="2"/>
  <c r="O35" i="2"/>
  <c r="O34" i="2"/>
  <c r="O33" i="2"/>
  <c r="O32" i="2"/>
  <c r="O31" i="2"/>
  <c r="O30" i="2"/>
  <c r="N44" i="2"/>
  <c r="N43" i="2"/>
  <c r="N42" i="2"/>
  <c r="N41" i="2"/>
  <c r="N40" i="2"/>
  <c r="N39" i="2"/>
  <c r="N38" i="2"/>
  <c r="N37" i="2"/>
  <c r="N36" i="2"/>
  <c r="N35" i="2"/>
  <c r="N34" i="2"/>
  <c r="N33" i="2"/>
  <c r="N32" i="2"/>
  <c r="N31" i="2"/>
  <c r="N30" i="2"/>
  <c r="O29" i="2"/>
  <c r="N29" i="2"/>
  <c r="M29" i="2"/>
  <c r="M44" i="2"/>
  <c r="M43" i="2"/>
  <c r="M42" i="2"/>
  <c r="M41" i="2"/>
  <c r="M40" i="2"/>
  <c r="M39" i="2"/>
  <c r="M38" i="2"/>
  <c r="M37" i="2"/>
  <c r="M36" i="2"/>
  <c r="M35" i="2"/>
  <c r="M34" i="2"/>
  <c r="M33" i="2"/>
  <c r="M32" i="2"/>
  <c r="M31" i="2"/>
  <c r="M30" i="2"/>
  <c r="AE9" i="2"/>
  <c r="AD9" i="2"/>
  <c r="AE14" i="2"/>
  <c r="AD14" i="2"/>
  <c r="AF9" i="2"/>
  <c r="AF14" i="2"/>
  <c r="F30" i="2"/>
  <c r="E30" i="2"/>
  <c r="F29" i="2"/>
  <c r="E29" i="2"/>
  <c r="G30" i="2"/>
  <c r="G29" i="2"/>
  <c r="F31" i="2"/>
  <c r="F32" i="2"/>
  <c r="F33" i="2"/>
  <c r="F34" i="2"/>
  <c r="F35" i="2"/>
  <c r="F36" i="2"/>
  <c r="F37" i="2"/>
  <c r="F38" i="2"/>
  <c r="F39" i="2"/>
  <c r="F40" i="2"/>
  <c r="F41" i="2"/>
  <c r="F42" i="2"/>
  <c r="F43" i="2"/>
  <c r="F44" i="2"/>
  <c r="G31" i="2"/>
  <c r="G32" i="2"/>
  <c r="G33" i="2"/>
  <c r="G34" i="2"/>
  <c r="G35" i="2"/>
  <c r="G36" i="2"/>
  <c r="G37" i="2"/>
  <c r="G38" i="2"/>
  <c r="G39" i="2"/>
  <c r="G40" i="2"/>
  <c r="G41" i="2"/>
  <c r="G42" i="2"/>
  <c r="G43" i="2"/>
  <c r="G44" i="2"/>
  <c r="E31" i="2"/>
  <c r="E32" i="2"/>
  <c r="E33" i="2"/>
  <c r="E34" i="2"/>
  <c r="E35" i="2"/>
  <c r="E36" i="2"/>
  <c r="E37" i="2"/>
  <c r="E38" i="2"/>
  <c r="E39" i="2"/>
  <c r="E40" i="2"/>
  <c r="E41" i="2"/>
  <c r="E42" i="2"/>
  <c r="E43" i="2"/>
  <c r="E44" i="2"/>
  <c r="Q22" i="2" l="1"/>
  <c r="Q24" i="2"/>
  <c r="F21" i="5" s="1"/>
  <c r="Q21" i="2"/>
  <c r="Q20" i="2"/>
  <c r="C20" i="5" s="1"/>
  <c r="F20" i="5"/>
  <c r="E16" i="5" l="1"/>
  <c r="Q25" i="2"/>
  <c r="E19" i="5" s="1"/>
</calcChain>
</file>

<file path=xl/comments1.xml><?xml version="1.0" encoding="utf-8"?>
<comments xmlns="http://schemas.openxmlformats.org/spreadsheetml/2006/main">
  <authors>
    <author>Patty hood</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9" authorId="1" shapeId="0">
      <text>
        <r>
          <rPr>
            <b/>
            <sz val="9"/>
            <color indexed="81"/>
            <rFont val="Tahoma"/>
            <family val="2"/>
          </rPr>
          <t>ENTO</t>
        </r>
        <r>
          <rPr>
            <sz val="9"/>
            <color indexed="81"/>
            <rFont val="Tahoma"/>
            <family val="2"/>
          </rPr>
          <t xml:space="preserve"> 3003; </t>
        </r>
        <r>
          <rPr>
            <b/>
            <sz val="9"/>
            <color indexed="81"/>
            <rFont val="Tahoma"/>
            <family val="2"/>
          </rPr>
          <t>ENVR</t>
        </r>
        <r>
          <rPr>
            <sz val="9"/>
            <color indexed="81"/>
            <rFont val="Tahoma"/>
            <family val="2"/>
          </rPr>
          <t xml:space="preserve"> 1113; </t>
        </r>
        <r>
          <rPr>
            <b/>
            <sz val="9"/>
            <color indexed="81"/>
            <rFont val="Tahoma"/>
            <family val="2"/>
          </rPr>
          <t>NREM</t>
        </r>
        <r>
          <rPr>
            <sz val="9"/>
            <color indexed="81"/>
            <rFont val="Tahoma"/>
            <family val="2"/>
          </rPr>
          <t xml:space="preserve"> 1014, 2013; </t>
        </r>
        <r>
          <rPr>
            <b/>
            <sz val="9"/>
            <color indexed="81"/>
            <rFont val="Tahoma"/>
            <family val="2"/>
          </rPr>
          <t>PLNT</t>
        </r>
        <r>
          <rPr>
            <sz val="9"/>
            <color indexed="81"/>
            <rFont val="Tahoma"/>
            <family val="2"/>
          </rPr>
          <t xml:space="preserve"> 1213; </t>
        </r>
        <r>
          <rPr>
            <b/>
            <sz val="9"/>
            <color indexed="81"/>
            <rFont val="Tahoma"/>
            <family val="2"/>
          </rPr>
          <t>SOIL</t>
        </r>
        <r>
          <rPr>
            <sz val="9"/>
            <color indexed="81"/>
            <rFont val="Tahoma"/>
            <family val="2"/>
          </rPr>
          <t xml:space="preserve"> 1113
</t>
        </r>
      </text>
    </comment>
    <comment ref="AC9" authorId="2" shapeId="0">
      <text>
        <r>
          <rPr>
            <sz val="9"/>
            <color indexed="81"/>
            <rFont val="Tahoma"/>
            <family val="2"/>
          </rPr>
          <t>OR FIN 2123</t>
        </r>
      </text>
    </comment>
    <comment ref="S10" authorId="1" shapeId="0">
      <text>
        <r>
          <rPr>
            <sz val="9"/>
            <color indexed="81"/>
            <rFont val="Tahoma"/>
            <family val="2"/>
          </rPr>
          <t xml:space="preserve">ANSI 2112, ANSI OR FDSC 2233 OR 2253, FDSC 2103 OR 1133
</t>
        </r>
      </text>
    </comment>
    <comment ref="C11" authorId="1" shapeId="0">
      <text>
        <r>
          <rPr>
            <sz val="9"/>
            <color indexed="81"/>
            <rFont val="Tahoma"/>
            <family val="2"/>
          </rPr>
          <t xml:space="preserve">OR 1513
</t>
        </r>
      </text>
    </comment>
    <comment ref="S11" authorId="1" shapeId="0">
      <text>
        <r>
          <rPr>
            <sz val="9"/>
            <color indexed="81"/>
            <rFont val="Tahoma"/>
            <family val="2"/>
          </rPr>
          <t xml:space="preserve">ANSI 2112, ANSI 2233, 2253, FDSC 2233, 2253, 2102, 1133
</t>
        </r>
      </text>
    </comment>
    <comment ref="C12" authorId="1" shapeId="0">
      <text>
        <r>
          <rPr>
            <sz val="9"/>
            <color indexed="81"/>
            <rFont val="Tahoma"/>
            <family val="2"/>
          </rPr>
          <t xml:space="preserve">OR MATH 1613
</t>
        </r>
      </text>
    </comment>
    <comment ref="S12" authorId="1" shapeId="0">
      <text>
        <r>
          <rPr>
            <sz val="9"/>
            <color indexed="81"/>
            <rFont val="Tahoma"/>
            <charset val="1"/>
          </rPr>
          <t xml:space="preserve">OR 1215
</t>
        </r>
      </text>
    </comment>
    <comment ref="AC13" authorId="1" shapeId="0">
      <text>
        <r>
          <rPr>
            <sz val="9"/>
            <color indexed="81"/>
            <rFont val="Tahoma"/>
            <family val="2"/>
          </rPr>
          <t xml:space="preserve">OR 4233
</t>
        </r>
      </text>
    </comment>
    <comment ref="S15" authorId="1" shapeId="0">
      <text>
        <r>
          <rPr>
            <sz val="9"/>
            <color indexed="81"/>
            <rFont val="Tahoma"/>
            <family val="2"/>
          </rPr>
          <t>AGCM 3203</t>
        </r>
      </text>
    </comment>
    <comment ref="AC16" authorId="2" shapeId="0">
      <text>
        <r>
          <rPr>
            <sz val="9"/>
            <color indexed="81"/>
            <rFont val="Tahoma"/>
            <family val="2"/>
          </rPr>
          <t>2 Hours</t>
        </r>
      </text>
    </comment>
    <comment ref="C17" authorId="3" shapeId="0">
      <text>
        <r>
          <rPr>
            <b/>
            <sz val="9"/>
            <color indexed="81"/>
            <rFont val="Tahoma"/>
            <charset val="1"/>
          </rPr>
          <t>OR ECON 2103</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List>
</comments>
</file>

<file path=xl/sharedStrings.xml><?xml version="1.0" encoding="utf-8"?>
<sst xmlns="http://schemas.openxmlformats.org/spreadsheetml/2006/main" count="135" uniqueCount="83">
  <si>
    <t>NAME:</t>
  </si>
  <si>
    <t>ID:</t>
  </si>
  <si>
    <t>Course</t>
  </si>
  <si>
    <t>Grade</t>
  </si>
  <si>
    <t>Deviation</t>
  </si>
  <si>
    <t>Hours for graduation</t>
  </si>
  <si>
    <t>Grad/Ret GPA</t>
  </si>
  <si>
    <t>Grd</t>
  </si>
  <si>
    <t>Cr</t>
  </si>
  <si>
    <t>NOTES:</t>
  </si>
  <si>
    <t>GrCr</t>
  </si>
  <si>
    <t>GPACr</t>
  </si>
  <si>
    <t>GPts</t>
  </si>
  <si>
    <t>Credits and GPAs as of this date:</t>
  </si>
  <si>
    <t>(D)</t>
  </si>
  <si>
    <t>POLS</t>
  </si>
  <si>
    <t>AG</t>
  </si>
  <si>
    <t>ANSI</t>
  </si>
  <si>
    <t>HIST</t>
  </si>
  <si>
    <t>MATH</t>
  </si>
  <si>
    <t>(H)</t>
  </si>
  <si>
    <t>AGEC</t>
  </si>
  <si>
    <t>Graduate Semester</t>
  </si>
  <si>
    <t>ADV:</t>
  </si>
  <si>
    <t>Upper div GPA</t>
  </si>
  <si>
    <t>60 Senior College Hours</t>
  </si>
  <si>
    <t>Upper div points (100)</t>
  </si>
  <si>
    <t>HOURS NEEDED</t>
  </si>
  <si>
    <t>Non-Ag</t>
  </si>
  <si>
    <t>AGCM</t>
  </si>
  <si>
    <t>CHEM</t>
  </si>
  <si>
    <t>PLNT</t>
  </si>
  <si>
    <t>AGCM-ANSI</t>
  </si>
  <si>
    <t>Elective Hours:</t>
  </si>
  <si>
    <t>GRADUATION CHECK</t>
  </si>
  <si>
    <t>By</t>
  </si>
  <si>
    <t>Name:</t>
  </si>
  <si>
    <t>Date:</t>
  </si>
  <si>
    <t>Graduation Date:</t>
  </si>
  <si>
    <t>EMAIL:</t>
  </si>
  <si>
    <t>Major:</t>
  </si>
  <si>
    <t>Advisor:</t>
  </si>
  <si>
    <t>Grad/Ret GPA:</t>
  </si>
  <si>
    <t>REMINDER:</t>
  </si>
  <si>
    <t>Upper Division GPA:</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</si>
  <si>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</si>
  <si>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</si>
  <si>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</si>
  <si>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</si>
  <si>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</si>
  <si>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</si>
  <si>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</si>
  <si>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NOTES</t>
  </si>
  <si>
    <t>DATE</t>
  </si>
  <si>
    <t>99-999-999</t>
  </si>
  <si>
    <t>Total Hours to Date:</t>
  </si>
  <si>
    <t>(hrs. = current courses + deficiencies)</t>
  </si>
  <si>
    <t>APPROVED BY:</t>
  </si>
  <si>
    <t>COLLEGE OF AGRICULTURAL SCIENCES AND NATURAL RESOURCES</t>
  </si>
  <si>
    <t>Animal Science Core Courses: 19 Hours</t>
  </si>
  <si>
    <t xml:space="preserve">ENGL </t>
  </si>
  <si>
    <t>STAT</t>
  </si>
  <si>
    <t>(N)</t>
  </si>
  <si>
    <t>GENED</t>
  </si>
  <si>
    <t>(I)</t>
  </si>
  <si>
    <t>6 hours (at least two species) from:</t>
  </si>
  <si>
    <t>Ag Comm Core Courses: 38 Hours</t>
  </si>
  <si>
    <t>College/Dept. Requirements: 26 Hours</t>
  </si>
  <si>
    <t>Related Courses: 1 hour</t>
  </si>
  <si>
    <t xml:space="preserve">Ag Elect </t>
  </si>
  <si>
    <t>BIOL</t>
  </si>
  <si>
    <t>Major Requirements: 64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</si>
  <si>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</si>
  <si>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</si>
  <si>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</si>
  <si>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</si>
  <si>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</si>
  <si>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EARNED U/D HOURS (40)</t>
  </si>
  <si>
    <t>GPA U/D HOURS</t>
  </si>
  <si>
    <t>LNAME, FNAME</t>
  </si>
  <si>
    <t>ADVISOR</t>
  </si>
  <si>
    <t>2019-20</t>
  </si>
  <si>
    <t>ACCT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</si>
</sst>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ont>
    <font>
      <b/>
      <sz val="18"/>
      <name val="Arial"/>
      <family val="2"/>
    </font>
    <font>
      <sz val="14"/>
      <name val="Arial"/>
      <family val="2"/>
    </font>
    <font>
      <sz val="10"/>
      <name val="Arial"/>
      <family val="2"/>
    </font>
    <font>
      <i/>
      <sz val="14"/>
      <name val="Arial"/>
      <family val="2"/>
    </font>
    <font>
      <u/>
      <sz val="10"/>
      <name val="Arial"/>
      <family val="2"/>
    </font>
    <font>
      <sz val="8"/>
      <name val="Arial"/>
      <family val="2"/>
    </font>
    <font>
      <b/>
      <sz val="10"/>
      <name val="Arial"/>
      <family val="2"/>
    </font>
    <font>
      <i/>
      <sz val="10"/>
      <name val="Arial"/>
      <family val="2"/>
    </font>
    <font>
      <sz val="9"/>
      <name val="Arial"/>
      <family val="2"/>
    </font>
    <font>
      <b/>
      <sz val="12"/>
      <name val="Arial"/>
      <family val="2"/>
    </font>
    <font>
      <sz val="9"/>
      <color indexed="81"/>
      <name val="Tahoma"/>
      <family val="2"/>
    </font>
    <font>
      <sz val="10"/>
      <color rgb="FFFF000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6"/>
      <name val="Arial"/>
      <family val="2"/>
    </font>
    <font>
      <i/>
      <sz val="16"/>
      <name val="Arial"/>
      <family val="2"/>
    </font>
    <font>
      <u/>
      <sz val="10"/>
      <color theme="10"/>
      <name val="Arial"/>
      <family val="2"/>
    </font>
    <font>
      <sz val="9"/>
      <color indexed="81"/>
      <name val="Tahoma"/>
      <charset val="1"/>
    </font>
    <font>
      <b/>
      <sz val="9"/>
      <color indexed="81"/>
      <name val="Tahoma"/>
      <charset val="1"/>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ck">
        <color indexed="64"/>
      </top>
      <bottom style="thick">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thick">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3" fillId="0" borderId="0"/>
    <xf numFmtId="0" fontId="3" fillId="0" borderId="0"/>
    <xf numFmtId="0" fontId="23" fillId="0" borderId="0" applyNumberFormat="0" applyFill="0" applyBorder="0" applyAlignment="0" applyProtection="0"/>
  </cellStyleXfs>
  <cellXfs count="180">
    <xf numFmtId="0" fontId="0" fillId="0" borderId="0" xfId="0"/>
    <xf numFmtId="0" fontId="0" fillId="0" borderId="0" xfId="0" applyBorder="1" applyAlignment="1" applyProtection="1">
      <alignment horizontal="right"/>
      <protection hidden="1"/>
    </xf>
    <xf numFmtId="0" fontId="2" fillId="0" borderId="0" xfId="0" applyFont="1" applyBorder="1" applyAlignment="1" applyProtection="1">
      <protection hidden="1"/>
    </xf>
    <xf numFmtId="0" fontId="0" fillId="0" borderId="0" xfId="0" applyProtection="1">
      <protection hidden="1"/>
    </xf>
    <xf numFmtId="0" fontId="5" fillId="0" borderId="0" xfId="0" applyFont="1" applyBorder="1" applyProtection="1">
      <protection hidden="1"/>
    </xf>
    <xf numFmtId="0" fontId="0" fillId="0" borderId="0" xfId="0" applyBorder="1" applyProtection="1">
      <protection hidden="1"/>
    </xf>
    <xf numFmtId="0" fontId="0" fillId="0" borderId="0" xfId="0" applyBorder="1" applyAlignment="1" applyProtection="1">
      <alignment horizontal="center"/>
      <protection hidden="1"/>
    </xf>
    <xf numFmtId="0" fontId="0" fillId="0" borderId="3" xfId="0" applyBorder="1" applyProtection="1">
      <protection hidden="1"/>
    </xf>
    <xf numFmtId="0" fontId="0" fillId="0" borderId="0" xfId="0" applyAlignment="1"/>
    <xf numFmtId="0" fontId="0" fillId="0" borderId="0" xfId="0" applyFill="1" applyBorder="1" applyAlignment="1" applyProtection="1">
      <protection hidden="1"/>
    </xf>
    <xf numFmtId="0" fontId="0" fillId="0" borderId="0" xfId="0" applyFill="1" applyBorder="1" applyAlignment="1" applyProtection="1">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3" fillId="0" borderId="0" xfId="0" applyFont="1"/>
    <xf numFmtId="0" fontId="0" fillId="0" borderId="0" xfId="0" applyBorder="1"/>
    <xf numFmtId="0" fontId="3" fillId="0" borderId="0" xfId="0" applyFont="1" applyFill="1" applyBorder="1" applyAlignment="1" applyProtection="1">
      <protection locked="0"/>
    </xf>
    <xf numFmtId="0" fontId="0" fillId="0" borderId="0" xfId="0" applyBorder="1" applyProtection="1">
      <protection locked="0"/>
    </xf>
    <xf numFmtId="0" fontId="0" fillId="0" borderId="0" xfId="0" applyAlignment="1"/>
    <xf numFmtId="0" fontId="0" fillId="0" borderId="0" xfId="0"/>
    <xf numFmtId="0" fontId="0" fillId="0" borderId="6" xfId="0" applyBorder="1" applyProtection="1">
      <protection hidden="1"/>
    </xf>
    <xf numFmtId="0" fontId="3" fillId="0" borderId="7" xfId="0" applyFont="1" applyBorder="1" applyProtection="1">
      <protection hidden="1"/>
    </xf>
    <xf numFmtId="0" fontId="3" fillId="0" borderId="9" xfId="0" applyFont="1" applyBorder="1" applyAlignment="1" applyProtection="1">
      <alignment horizontal="center"/>
      <protection locked="0"/>
    </xf>
    <xf numFmtId="0" fontId="3" fillId="0" borderId="10" xfId="0" applyFont="1" applyBorder="1" applyAlignment="1" applyProtection="1">
      <alignment horizontal="right"/>
      <protection locked="0"/>
    </xf>
    <xf numFmtId="0" fontId="0" fillId="0" borderId="11" xfId="0" applyBorder="1" applyProtection="1">
      <protection hidden="1"/>
    </xf>
    <xf numFmtId="0" fontId="0" fillId="2" borderId="12" xfId="0" applyFill="1" applyBorder="1" applyProtection="1">
      <protection hidden="1"/>
    </xf>
    <xf numFmtId="0" fontId="0" fillId="2" borderId="13" xfId="0" applyFill="1" applyBorder="1" applyProtection="1">
      <protection hidden="1"/>
    </xf>
    <xf numFmtId="0" fontId="3" fillId="0" borderId="5" xfId="0" applyFont="1" applyBorder="1" applyProtection="1">
      <protection hidden="1"/>
    </xf>
    <xf numFmtId="0" fontId="0" fillId="0" borderId="0" xfId="0" applyBorder="1" applyAlignment="1"/>
    <xf numFmtId="0" fontId="9" fillId="0" borderId="0" xfId="0" applyFont="1" applyBorder="1" applyAlignment="1" applyProtection="1">
      <protection hidden="1"/>
    </xf>
    <xf numFmtId="0" fontId="3" fillId="0" borderId="0" xfId="0" applyFont="1" applyBorder="1" applyAlignment="1" applyProtection="1">
      <protection hidden="1"/>
    </xf>
    <xf numFmtId="0" fontId="7" fillId="0" borderId="0" xfId="0" applyFont="1" applyBorder="1" applyAlignment="1" applyProtection="1">
      <protection hidden="1"/>
    </xf>
    <xf numFmtId="0" fontId="3" fillId="0" borderId="7" xfId="0" applyFont="1" applyBorder="1" applyProtection="1">
      <protection locked="0" hidden="1"/>
    </xf>
    <xf numFmtId="0" fontId="3" fillId="0" borderId="9" xfId="0" applyFont="1" applyBorder="1" applyProtection="1">
      <protection locked="0" hidden="1"/>
    </xf>
    <xf numFmtId="0" fontId="3" fillId="0" borderId="0" xfId="0" applyFont="1" applyBorder="1" applyProtection="1">
      <protection hidden="1"/>
    </xf>
    <xf numFmtId="0" fontId="7" fillId="0" borderId="0" xfId="0" applyFont="1" applyBorder="1" applyAlignment="1" applyProtection="1">
      <alignment horizontal="center"/>
      <protection hidden="1"/>
    </xf>
    <xf numFmtId="0" fontId="0" fillId="0" borderId="0" xfId="0" applyBorder="1" applyAlignment="1" applyProtection="1">
      <protection hidden="1"/>
    </xf>
    <xf numFmtId="0" fontId="0" fillId="0" borderId="0" xfId="0" applyBorder="1" applyAlignment="1" applyProtection="1">
      <protection hidden="1"/>
    </xf>
    <xf numFmtId="0" fontId="3" fillId="0" borderId="0" xfId="0" applyFont="1" applyBorder="1" applyAlignment="1" applyProtection="1">
      <alignment horizontal="left"/>
    </xf>
    <xf numFmtId="0" fontId="14" fillId="0" borderId="0" xfId="1" applyFont="1" applyProtection="1">
      <protection hidden="1"/>
    </xf>
    <xf numFmtId="0" fontId="14" fillId="0" borderId="0" xfId="1" applyFont="1"/>
    <xf numFmtId="0" fontId="16" fillId="0" borderId="0" xfId="1" applyFont="1" applyProtection="1">
      <protection hidden="1"/>
    </xf>
    <xf numFmtId="0" fontId="16" fillId="0" borderId="0" xfId="1" applyFont="1"/>
    <xf numFmtId="0" fontId="15" fillId="0" borderId="0" xfId="1" applyFont="1" applyProtection="1">
      <protection hidden="1"/>
    </xf>
    <xf numFmtId="0" fontId="15" fillId="0" borderId="0" xfId="1" applyFont="1" applyAlignment="1" applyProtection="1">
      <protection hidden="1"/>
    </xf>
    <xf numFmtId="0" fontId="17" fillId="0" borderId="0" xfId="1" applyFont="1" applyProtection="1">
      <protection hidden="1"/>
    </xf>
    <xf numFmtId="0" fontId="18" fillId="0" borderId="0" xfId="1" applyFont="1" applyProtection="1">
      <protection hidden="1"/>
    </xf>
    <xf numFmtId="0" fontId="17" fillId="0" borderId="0" xfId="1" applyFont="1" applyAlignment="1" applyProtection="1">
      <protection hidden="1"/>
    </xf>
    <xf numFmtId="0" fontId="19" fillId="0" borderId="0" xfId="1" applyFont="1" applyBorder="1" applyAlignment="1" applyProtection="1">
      <alignment horizontal="left"/>
      <protection hidden="1"/>
    </xf>
    <xf numFmtId="0" fontId="19" fillId="0" borderId="0" xfId="1" applyFont="1" applyAlignment="1" applyProtection="1">
      <protection hidden="1"/>
    </xf>
    <xf numFmtId="0" fontId="17" fillId="0" borderId="0" xfId="1" applyFont="1" applyBorder="1" applyAlignment="1" applyProtection="1">
      <protection hidden="1"/>
    </xf>
    <xf numFmtId="0" fontId="15" fillId="0" borderId="0" xfId="1" applyFont="1" applyAlignment="1" applyProtection="1">
      <alignment horizontal="left"/>
      <protection hidden="1"/>
    </xf>
    <xf numFmtId="0" fontId="18" fillId="0" borderId="0" xfId="1" applyFont="1" applyAlignment="1" applyProtection="1">
      <alignment horizontal="left"/>
      <protection locked="0"/>
    </xf>
    <xf numFmtId="0" fontId="18" fillId="0" borderId="0" xfId="1" applyFont="1" applyAlignment="1" applyProtection="1">
      <alignment wrapText="1" shrinkToFit="1"/>
      <protection hidden="1"/>
    </xf>
    <xf numFmtId="0" fontId="15" fillId="0" borderId="0" xfId="1" applyFont="1" applyAlignment="1" applyProtection="1">
      <alignment horizontal="right"/>
      <protection hidden="1"/>
    </xf>
    <xf numFmtId="0" fontId="20" fillId="0" borderId="0" xfId="1" applyFont="1" applyProtection="1">
      <protection hidden="1"/>
    </xf>
    <xf numFmtId="0" fontId="20" fillId="0" borderId="0" xfId="1" applyFont="1" applyAlignment="1" applyProtection="1">
      <protection hidden="1"/>
    </xf>
    <xf numFmtId="0" fontId="3" fillId="0" borderId="0" xfId="1" applyProtection="1">
      <protection hidden="1"/>
    </xf>
    <xf numFmtId="0" fontId="3" fillId="0" borderId="0" xfId="1"/>
    <xf numFmtId="0" fontId="3" fillId="0" borderId="0" xfId="1" applyAlignment="1"/>
    <xf numFmtId="0" fontId="3" fillId="0" borderId="0" xfId="1" applyAlignment="1">
      <alignment wrapText="1"/>
    </xf>
    <xf numFmtId="164" fontId="3" fillId="0" borderId="0" xfId="1" applyNumberFormat="1" applyAlignment="1">
      <alignment horizontal="center"/>
    </xf>
    <xf numFmtId="0" fontId="7" fillId="0" borderId="18" xfId="1" applyFont="1" applyBorder="1" applyAlignment="1">
      <alignment horizontal="center"/>
    </xf>
    <xf numFmtId="164" fontId="7" fillId="0" borderId="18" xfId="1" applyNumberFormat="1" applyFont="1" applyBorder="1" applyAlignment="1">
      <alignment horizontal="center"/>
    </xf>
    <xf numFmtId="0" fontId="3" fillId="0" borderId="2"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0" fillId="0" borderId="0" xfId="0" applyBorder="1" applyAlignment="1" applyProtection="1">
      <protection hidden="1"/>
    </xf>
    <xf numFmtId="0" fontId="0" fillId="0" borderId="0" xfId="0" applyBorder="1" applyAlignment="1" applyProtection="1">
      <alignment horizontal="left"/>
      <protection hidden="1"/>
    </xf>
    <xf numFmtId="0" fontId="18" fillId="0" borderId="0" xfId="1" applyFont="1" applyBorder="1" applyAlignment="1" applyProtection="1">
      <alignment horizontal="left"/>
      <protection hidden="1"/>
    </xf>
    <xf numFmtId="0" fontId="3" fillId="0" borderId="20" xfId="0" applyFont="1" applyBorder="1" applyAlignment="1" applyProtection="1">
      <alignment horizontal="right"/>
      <protection hidden="1"/>
    </xf>
    <xf numFmtId="0" fontId="3" fillId="0" borderId="4" xfId="0" applyFont="1" applyBorder="1" applyAlignment="1" applyProtection="1">
      <alignment horizontal="right"/>
      <protection hidden="1"/>
    </xf>
    <xf numFmtId="0" fontId="10" fillId="0" borderId="4" xfId="0" applyFont="1" applyBorder="1" applyAlignment="1" applyProtection="1">
      <protection hidden="1"/>
    </xf>
    <xf numFmtId="0" fontId="3" fillId="0" borderId="4" xfId="0" applyFont="1" applyBorder="1" applyAlignment="1" applyProtection="1">
      <protection hidden="1"/>
    </xf>
    <xf numFmtId="0" fontId="0" fillId="0" borderId="19" xfId="0" applyBorder="1" applyAlignment="1" applyProtection="1">
      <alignment horizontal="right"/>
      <protection hidden="1"/>
    </xf>
    <xf numFmtId="0" fontId="0" fillId="0" borderId="0" xfId="0" applyBorder="1" applyAlignment="1" applyProtection="1">
      <protection locked="0"/>
    </xf>
    <xf numFmtId="0" fontId="7" fillId="0" borderId="19" xfId="0" applyFont="1" applyBorder="1" applyAlignment="1" applyProtection="1">
      <protection hidden="1"/>
    </xf>
    <xf numFmtId="0" fontId="0" fillId="0" borderId="19" xfId="0" applyBorder="1" applyProtection="1">
      <protection hidden="1"/>
    </xf>
    <xf numFmtId="0" fontId="5" fillId="0" borderId="19" xfId="0" applyFont="1" applyBorder="1" applyProtection="1">
      <protection hidden="1"/>
    </xf>
    <xf numFmtId="0" fontId="6" fillId="0" borderId="0" xfId="0" applyFont="1" applyBorder="1" applyProtection="1">
      <protection hidden="1"/>
    </xf>
    <xf numFmtId="0" fontId="3" fillId="0" borderId="19" xfId="0" applyFont="1" applyBorder="1" applyProtection="1">
      <protection hidden="1"/>
    </xf>
    <xf numFmtId="0" fontId="7" fillId="0" borderId="0" xfId="0" applyFont="1" applyBorder="1" applyAlignment="1" applyProtection="1">
      <alignment horizontal="right"/>
      <protection hidden="1"/>
    </xf>
    <xf numFmtId="0" fontId="0" fillId="0" borderId="0" xfId="0" applyBorder="1" applyAlignment="1" applyProtection="1">
      <protection locked="0" hidden="1"/>
    </xf>
    <xf numFmtId="0" fontId="0" fillId="0" borderId="19" xfId="0" applyBorder="1" applyAlignment="1" applyProtection="1">
      <protection hidden="1"/>
    </xf>
    <xf numFmtId="0" fontId="0" fillId="0" borderId="0" xfId="0" applyBorder="1" applyAlignment="1" applyProtection="1"/>
    <xf numFmtId="0" fontId="3" fillId="0" borderId="4"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3" fillId="0" borderId="0" xfId="0" applyFont="1" applyBorder="1" applyAlignment="1" applyProtection="1">
      <alignment horizontal="center"/>
    </xf>
    <xf numFmtId="0" fontId="3" fillId="0" borderId="0" xfId="0" applyFont="1" applyBorder="1" applyAlignment="1" applyProtection="1"/>
    <xf numFmtId="0" fontId="3" fillId="0" borderId="0" xfId="0" applyFont="1" applyBorder="1" applyProtection="1"/>
    <xf numFmtId="0" fontId="23" fillId="0" borderId="0" xfId="3" applyAlignment="1" applyProtection="1"/>
    <xf numFmtId="0" fontId="18" fillId="0" borderId="0" xfId="1" applyFont="1" applyAlignment="1" applyProtection="1">
      <alignment horizontal="center"/>
      <protection locked="0"/>
    </xf>
    <xf numFmtId="0" fontId="18" fillId="0" borderId="0" xfId="1" applyFont="1" applyAlignment="1" applyProtection="1">
      <alignment horizontal="left"/>
    </xf>
    <xf numFmtId="0" fontId="19" fillId="0" borderId="0" xfId="1" applyFont="1" applyAlignment="1" applyProtection="1">
      <alignment horizontal="left"/>
    </xf>
    <xf numFmtId="2" fontId="19" fillId="0" borderId="0" xfId="1" applyNumberFormat="1" applyFont="1" applyBorder="1" applyAlignment="1" applyProtection="1">
      <alignment horizontal="left"/>
      <protection hidden="1"/>
    </xf>
    <xf numFmtId="0" fontId="17" fillId="0" borderId="0" xfId="1" applyFont="1" applyAlignment="1" applyProtection="1">
      <alignment horizontal="left"/>
      <protection hidden="1"/>
    </xf>
    <xf numFmtId="0" fontId="19" fillId="0" borderId="0" xfId="1" applyFont="1" applyBorder="1" applyProtection="1">
      <protection hidden="1"/>
    </xf>
    <xf numFmtId="0" fontId="20" fillId="0" borderId="0" xfId="1" applyFont="1" applyAlignment="1" applyProtection="1">
      <alignment horizontal="left"/>
      <protection hidden="1"/>
    </xf>
    <xf numFmtId="0" fontId="3" fillId="0" borderId="0" xfId="1" applyAlignment="1">
      <alignment horizontal="left"/>
    </xf>
    <xf numFmtId="0" fontId="0" fillId="0" borderId="5" xfId="0" applyBorder="1" applyAlignment="1" applyProtection="1">
      <alignment horizontal="left"/>
      <protection hidden="1"/>
    </xf>
    <xf numFmtId="2" fontId="19" fillId="0" borderId="0" xfId="1" applyNumberFormat="1" applyFont="1" applyBorder="1" applyAlignment="1" applyProtection="1">
      <alignment horizontal="left"/>
    </xf>
    <xf numFmtId="0" fontId="18" fillId="0" borderId="0" xfId="1" applyFont="1" applyAlignment="1" applyProtection="1">
      <alignment horizontal="center"/>
    </xf>
    <xf numFmtId="0" fontId="0" fillId="0" borderId="0" xfId="0" applyBorder="1" applyAlignment="1" applyProtection="1">
      <alignment horizontal="left"/>
      <protection hidden="1"/>
    </xf>
    <xf numFmtId="0" fontId="3" fillId="0" borderId="0" xfId="0" applyFont="1" applyBorder="1" applyAlignment="1" applyProtection="1">
      <alignment horizontal="left"/>
    </xf>
    <xf numFmtId="0" fontId="0" fillId="0" borderId="19" xfId="0" applyBorder="1"/>
    <xf numFmtId="0" fontId="14" fillId="0" borderId="0" xfId="0" applyFont="1" applyBorder="1" applyAlignment="1" applyProtection="1">
      <protection hidden="1"/>
    </xf>
    <xf numFmtId="0" fontId="3" fillId="0" borderId="0" xfId="0" applyFont="1" applyBorder="1"/>
    <xf numFmtId="0" fontId="3" fillId="0" borderId="0" xfId="0" applyFont="1" applyFill="1" applyBorder="1" applyAlignment="1" applyProtection="1"/>
    <xf numFmtId="0" fontId="0" fillId="0" borderId="0" xfId="0" applyBorder="1" applyAlignment="1" applyProtection="1">
      <alignment horizontal="left"/>
    </xf>
    <xf numFmtId="14" fontId="18" fillId="0" borderId="0" xfId="1" applyNumberFormat="1" applyFont="1" applyAlignment="1" applyProtection="1"/>
    <xf numFmtId="1" fontId="18" fillId="0" borderId="0" xfId="1" applyNumberFormat="1" applyFont="1" applyAlignment="1" applyProtection="1">
      <alignment horizontal="center"/>
    </xf>
    <xf numFmtId="0" fontId="3" fillId="0" borderId="0" xfId="0" applyFont="1" applyBorder="1" applyAlignment="1" applyProtection="1">
      <alignment horizontal="left"/>
      <protection hidden="1"/>
    </xf>
    <xf numFmtId="0" fontId="3" fillId="0" borderId="7" xfId="0" applyFont="1" applyBorder="1" applyAlignment="1" applyProtection="1">
      <alignment horizontal="left"/>
      <protection hidden="1"/>
    </xf>
    <xf numFmtId="0" fontId="3" fillId="0" borderId="5" xfId="0" applyFont="1" applyBorder="1" applyAlignment="1" applyProtection="1">
      <alignment horizontal="left"/>
      <protection hidden="1"/>
    </xf>
    <xf numFmtId="0" fontId="3" fillId="0" borderId="1" xfId="0" applyFont="1" applyBorder="1" applyAlignment="1" applyProtection="1">
      <alignment horizontal="center"/>
      <protection locked="0"/>
    </xf>
    <xf numFmtId="0" fontId="3" fillId="0" borderId="0" xfId="0" applyFont="1" applyBorder="1" applyAlignment="1" applyProtection="1">
      <alignment horizontal="left"/>
    </xf>
    <xf numFmtId="0" fontId="3" fillId="0" borderId="2"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0" fillId="0" borderId="0" xfId="0" applyBorder="1" applyAlignment="1" applyProtection="1">
      <alignment horizontal="left"/>
      <protection hidden="1"/>
    </xf>
    <xf numFmtId="0" fontId="3" fillId="0" borderId="1" xfId="0" applyFont="1" applyFill="1" applyBorder="1" applyAlignment="1" applyProtection="1">
      <alignment horizontal="left"/>
      <protection locked="0"/>
    </xf>
    <xf numFmtId="0" fontId="0" fillId="0" borderId="1" xfId="0" applyFill="1" applyBorder="1" applyAlignment="1" applyProtection="1">
      <alignment horizontal="left"/>
      <protection locked="0"/>
    </xf>
    <xf numFmtId="0" fontId="3" fillId="0" borderId="2" xfId="0" applyFont="1" applyBorder="1" applyAlignment="1" applyProtection="1">
      <protection locked="0"/>
    </xf>
    <xf numFmtId="0" fontId="0" fillId="0" borderId="2" xfId="0" applyBorder="1" applyAlignment="1" applyProtection="1">
      <protection locked="0"/>
    </xf>
    <xf numFmtId="0" fontId="3" fillId="0" borderId="0" xfId="0" applyFont="1" applyProtection="1">
      <protection hidden="1"/>
    </xf>
    <xf numFmtId="0" fontId="3" fillId="0" borderId="5" xfId="0" applyFont="1" applyBorder="1" applyAlignment="1" applyProtection="1">
      <alignment horizontal="left"/>
    </xf>
    <xf numFmtId="0" fontId="3" fillId="0" borderId="5" xfId="0" applyFont="1" applyBorder="1" applyAlignment="1" applyProtection="1">
      <alignment horizontal="left"/>
      <protection locked="0"/>
    </xf>
    <xf numFmtId="0" fontId="3" fillId="0" borderId="0" xfId="0" applyFont="1" applyProtection="1">
      <protection locked="0"/>
    </xf>
    <xf numFmtId="0" fontId="3" fillId="0" borderId="7" xfId="0" applyFont="1" applyBorder="1" applyProtection="1">
      <protection locked="0"/>
    </xf>
    <xf numFmtId="0" fontId="0" fillId="0" borderId="0" xfId="0" applyFont="1" applyProtection="1">
      <protection locked="0"/>
    </xf>
    <xf numFmtId="0" fontId="3" fillId="0" borderId="0" xfId="0" applyFont="1" applyFill="1" applyBorder="1" applyProtection="1">
      <protection hidden="1"/>
    </xf>
    <xf numFmtId="0" fontId="7" fillId="0" borderId="0" xfId="0" applyFont="1" applyBorder="1" applyAlignment="1" applyProtection="1"/>
    <xf numFmtId="0" fontId="14" fillId="0" borderId="0" xfId="0" applyFont="1" applyBorder="1" applyAlignment="1" applyProtection="1"/>
    <xf numFmtId="0" fontId="3" fillId="0" borderId="0" xfId="0" applyFont="1" applyBorder="1" applyAlignment="1" applyProtection="1">
      <alignment horizontal="left"/>
      <protection locked="0"/>
    </xf>
    <xf numFmtId="0" fontId="3" fillId="0" borderId="2" xfId="0" applyFont="1" applyBorder="1" applyAlignment="1" applyProtection="1">
      <alignment horizontal="center"/>
      <protection locked="0"/>
    </xf>
    <xf numFmtId="164" fontId="12" fillId="3" borderId="1" xfId="0" applyNumberFormat="1" applyFont="1" applyFill="1" applyBorder="1" applyAlignment="1" applyProtection="1">
      <alignment horizontal="center"/>
      <protection locked="0"/>
    </xf>
    <xf numFmtId="0" fontId="0" fillId="0" borderId="0" xfId="0" applyBorder="1" applyAlignment="1" applyProtection="1">
      <protection hidden="1"/>
    </xf>
    <xf numFmtId="14" fontId="0" fillId="0" borderId="1" xfId="0" applyNumberFormat="1" applyBorder="1" applyAlignment="1" applyProtection="1">
      <alignment horizontal="center"/>
      <protection locked="0"/>
    </xf>
    <xf numFmtId="0" fontId="21" fillId="0" borderId="4" xfId="0" applyFont="1" applyBorder="1" applyAlignment="1" applyProtection="1">
      <alignment horizontal="center"/>
      <protection locked="0"/>
    </xf>
    <xf numFmtId="0" fontId="3" fillId="0" borderId="1" xfId="0" applyFont="1" applyBorder="1" applyAlignment="1" applyProtection="1">
      <protection locked="0"/>
    </xf>
    <xf numFmtId="0" fontId="0" fillId="0" borderId="1" xfId="0" applyBorder="1" applyAlignment="1" applyProtection="1">
      <protection locked="0"/>
    </xf>
    <xf numFmtId="0" fontId="3" fillId="0" borderId="2" xfId="0" applyFont="1" applyBorder="1" applyAlignment="1" applyProtection="1">
      <alignment horizontal="center"/>
      <protection locked="0"/>
    </xf>
    <xf numFmtId="0" fontId="3" fillId="0" borderId="1" xfId="0" applyFont="1" applyFill="1" applyBorder="1" applyAlignment="1" applyProtection="1">
      <alignment horizontal="left"/>
      <protection locked="0"/>
    </xf>
    <xf numFmtId="0" fontId="0" fillId="0" borderId="1" xfId="0" applyFill="1" applyBorder="1" applyAlignment="1" applyProtection="1">
      <alignment horizontal="left"/>
      <protection locked="0"/>
    </xf>
    <xf numFmtId="0" fontId="3"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22" fillId="0" borderId="4" xfId="0" applyFont="1" applyBorder="1" applyAlignment="1" applyProtection="1">
      <protection locked="0"/>
    </xf>
    <xf numFmtId="0" fontId="3" fillId="0" borderId="2" xfId="0" applyFont="1" applyBorder="1" applyAlignment="1" applyProtection="1">
      <protection locked="0"/>
    </xf>
    <xf numFmtId="0" fontId="21" fillId="0" borderId="4" xfId="0" applyFont="1" applyBorder="1" applyAlignment="1" applyProtection="1">
      <alignment horizontal="center"/>
      <protection locked="0" hidden="1"/>
    </xf>
    <xf numFmtId="0" fontId="3" fillId="0" borderId="0" xfId="0" applyFont="1" applyBorder="1" applyAlignment="1" applyProtection="1">
      <alignment horizontal="left"/>
    </xf>
    <xf numFmtId="2" fontId="0" fillId="0" borderId="17" xfId="0" applyNumberFormat="1" applyBorder="1" applyAlignment="1" applyProtection="1">
      <alignment horizontal="center"/>
      <protection hidden="1"/>
    </xf>
    <xf numFmtId="1" fontId="0" fillId="0" borderId="14" xfId="0" applyNumberFormat="1" applyBorder="1" applyAlignment="1" applyProtection="1">
      <alignment horizontal="center"/>
      <protection locked="0"/>
    </xf>
    <xf numFmtId="0" fontId="10" fillId="0" borderId="18" xfId="0" applyFont="1" applyBorder="1" applyAlignment="1" applyProtection="1">
      <alignment horizontal="center"/>
      <protection hidden="1"/>
    </xf>
    <xf numFmtId="0" fontId="0" fillId="0" borderId="0" xfId="0" applyBorder="1" applyAlignment="1" applyProtection="1">
      <protection hidden="1"/>
    </xf>
    <xf numFmtId="0" fontId="0" fillId="0" borderId="0" xfId="0" applyBorder="1" applyAlignment="1" applyProtection="1">
      <alignment horizontal="left"/>
      <protection hidden="1"/>
    </xf>
    <xf numFmtId="0" fontId="8" fillId="0" borderId="19" xfId="0" applyFont="1" applyBorder="1" applyAlignment="1" applyProtection="1">
      <protection hidden="1"/>
    </xf>
    <xf numFmtId="0" fontId="8" fillId="0" borderId="0" xfId="0" applyFont="1" applyBorder="1" applyAlignment="1" applyProtection="1">
      <protection hidden="1"/>
    </xf>
    <xf numFmtId="1" fontId="0" fillId="0" borderId="16" xfId="0" applyNumberFormat="1" applyBorder="1" applyAlignment="1" applyProtection="1">
      <alignment horizontal="center"/>
      <protection hidden="1"/>
    </xf>
    <xf numFmtId="2" fontId="3" fillId="0" borderId="15" xfId="0" applyNumberFormat="1" applyFont="1" applyBorder="1" applyAlignment="1" applyProtection="1">
      <alignment horizontal="center"/>
      <protection hidden="1"/>
    </xf>
    <xf numFmtId="0" fontId="0" fillId="0" borderId="1" xfId="0" applyFont="1" applyBorder="1" applyAlignment="1" applyProtection="1">
      <alignment horizontal="center"/>
      <protection locked="0"/>
    </xf>
    <xf numFmtId="1" fontId="0" fillId="0" borderId="8" xfId="0" applyNumberFormat="1" applyBorder="1" applyAlignment="1" applyProtection="1">
      <alignment horizontal="center"/>
      <protection hidden="1"/>
    </xf>
    <xf numFmtId="14" fontId="0" fillId="0" borderId="1" xfId="0" applyNumberFormat="1" applyBorder="1" applyAlignment="1" applyProtection="1">
      <alignment horizontal="center"/>
      <protection locked="0"/>
    </xf>
    <xf numFmtId="0" fontId="0" fillId="0" borderId="15" xfId="0" applyBorder="1" applyAlignment="1" applyProtection="1">
      <alignment horizontal="center"/>
      <protection hidden="1"/>
    </xf>
    <xf numFmtId="0" fontId="18" fillId="0" borderId="0" xfId="1" applyFont="1" applyAlignment="1" applyProtection="1">
      <alignment horizontal="left"/>
      <protection locked="0"/>
    </xf>
    <xf numFmtId="0" fontId="13" fillId="0" borderId="0" xfId="1" applyFont="1" applyAlignment="1" applyProtection="1">
      <alignment horizontal="center"/>
      <protection hidden="1"/>
    </xf>
    <xf numFmtId="0" fontId="15" fillId="0" borderId="0" xfId="1" applyFont="1" applyAlignment="1" applyProtection="1">
      <alignment horizontal="center"/>
      <protection hidden="1"/>
    </xf>
    <xf numFmtId="0" fontId="19" fillId="0" borderId="0" xfId="1" applyFont="1" applyBorder="1" applyAlignment="1" applyProtection="1">
      <alignment horizontal="left"/>
    </xf>
    <xf numFmtId="165" fontId="19" fillId="0" borderId="0" xfId="1" applyNumberFormat="1" applyFont="1" applyBorder="1" applyAlignment="1" applyProtection="1">
      <alignment horizontal="left"/>
      <protection locked="0"/>
    </xf>
    <xf numFmtId="0" fontId="3" fillId="0" borderId="0" xfId="1" applyAlignment="1" applyProtection="1">
      <protection locked="0"/>
    </xf>
    <xf numFmtId="0" fontId="18" fillId="0" borderId="0" xfId="1" applyFont="1" applyAlignment="1" applyProtection="1">
      <alignment horizontal="left"/>
    </xf>
    <xf numFmtId="0" fontId="15" fillId="0" borderId="0" xfId="1" applyFont="1" applyAlignment="1" applyProtection="1">
      <alignment horizontal="left"/>
      <protection locked="0"/>
    </xf>
    <xf numFmtId="0" fontId="19" fillId="0" borderId="0" xfId="1" applyFont="1" applyBorder="1" applyAlignment="1" applyProtection="1"/>
    <xf numFmtId="0" fontId="3" fillId="0" borderId="0" xfId="1" applyAlignment="1" applyProtection="1"/>
    <xf numFmtId="0" fontId="15" fillId="0" borderId="0" xfId="1" applyFont="1" applyAlignment="1" applyProtection="1">
      <alignment horizontal="left"/>
      <protection hidden="1"/>
    </xf>
    <xf numFmtId="0" fontId="15" fillId="0" borderId="0" xfId="1" applyFont="1" applyAlignment="1" applyProtection="1">
      <alignment vertical="top"/>
      <protection locked="0" hidden="1"/>
    </xf>
    <xf numFmtId="0" fontId="20" fillId="0" borderId="0" xfId="1" applyFont="1" applyAlignment="1" applyProtection="1">
      <alignment horizontal="center"/>
      <protection locked="0" hidden="1"/>
    </xf>
    <xf numFmtId="0" fontId="18" fillId="0" borderId="0" xfId="1" applyFont="1" applyBorder="1" applyAlignment="1" applyProtection="1">
      <alignment horizontal="left" vertical="top" wrapText="1" shrinkToFit="1"/>
      <protection locked="0"/>
    </xf>
    <xf numFmtId="0" fontId="3" fillId="0" borderId="0" xfId="1" applyAlignment="1" applyProtection="1">
      <alignment horizontal="left" vertical="top" wrapText="1" shrinkToFit="1"/>
      <protection locked="0"/>
    </xf>
    <xf numFmtId="0" fontId="18" fillId="0" borderId="0" xfId="1" applyFont="1" applyBorder="1" applyAlignment="1" applyProtection="1">
      <alignment horizontal="left"/>
      <protection hidden="1"/>
    </xf>
    <xf numFmtId="2" fontId="19" fillId="0" borderId="0" xfId="1" applyNumberFormat="1" applyFont="1" applyBorder="1" applyAlignment="1" applyProtection="1">
      <alignment horizontal="center"/>
      <protection locked="0"/>
    </xf>
    <xf numFmtId="0" fontId="1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1">
    <dxf>
      <fill>
        <patternFill>
          <bgColor rgb="FFFF0000"/>
        </patternFill>
      </fill>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10025</xdr:colOff>
      <xdr:row>29</xdr:row>
      <xdr:rowOff>30080</xdr:rowOff>
    </xdr:from>
    <xdr:to>
      <xdr:col>25</xdr:col>
      <xdr:colOff>40105</xdr:colOff>
      <xdr:row>39</xdr:row>
      <xdr:rowOff>125558</xdr:rowOff>
    </xdr:to>
    <xdr:sp macro="" textlink="" fLocksText="0">
      <xdr:nvSpPr>
        <xdr:cNvPr id="7" name="TextBox 6"/>
        <xdr:cNvSpPr txBox="1"/>
      </xdr:nvSpPr>
      <xdr:spPr>
        <a:xfrm>
          <a:off x="3122968" y="4814228"/>
          <a:ext cx="2571523" cy="184461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16</xdr:col>
      <xdr:colOff>5014</xdr:colOff>
      <xdr:row>39</xdr:row>
      <xdr:rowOff>130341</xdr:rowOff>
    </xdr:from>
    <xdr:to>
      <xdr:col>25</xdr:col>
      <xdr:colOff>47625</xdr:colOff>
      <xdr:row>44</xdr:row>
      <xdr:rowOff>10026</xdr:rowOff>
    </xdr:to>
    <xdr:sp macro="" textlink="">
      <xdr:nvSpPr>
        <xdr:cNvPr id="5" name="TextBox 4"/>
        <xdr:cNvSpPr txBox="1"/>
      </xdr:nvSpPr>
      <xdr:spPr>
        <a:xfrm>
          <a:off x="3117957" y="6663625"/>
          <a:ext cx="2584054" cy="73260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A 2.00</a:t>
          </a:r>
          <a:r>
            <a:rPr lang="en-US" sz="900" b="1" baseline="0"/>
            <a:t> GPA or higher in upper division hours. The student must earn a minimum grade of "C" in all AGCM courses.  No more than 65 hours from a two-year institution.</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198534</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116749</xdr:rowOff>
    </xdr:from>
    <xdr:to>
      <xdr:col>2</xdr:col>
      <xdr:colOff>198534</xdr:colOff>
      <xdr:row>126</xdr:row>
      <xdr:rowOff>65616</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909142"/>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8"/>
  <sheetViews>
    <sheetView showGridLines="0" tabSelected="1" zoomScaleNormal="100" workbookViewId="0">
      <selection activeCell="I11" sqref="I11:L11"/>
    </sheetView>
  </sheetViews>
  <sheetFormatPr defaultRowHeight="13.2" x14ac:dyDescent="0.25"/>
  <cols>
    <col min="1" max="1" width="7.109375" customWidth="1"/>
    <col min="2" max="2" width="6.6640625" style="19" customWidth="1"/>
    <col min="3" max="4" width="3.6640625" customWidth="1"/>
    <col min="5" max="5" width="3.33203125" style="3" hidden="1" customWidth="1"/>
    <col min="6" max="6" width="5.6640625" style="3" hidden="1" customWidth="1"/>
    <col min="7" max="7" width="6.33203125" style="3" hidden="1" customWidth="1"/>
    <col min="8" max="8" width="1.88671875" style="3"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3" hidden="1" customWidth="1"/>
    <col min="16" max="16" width="2" customWidth="1"/>
    <col min="17" max="17" width="6.109375" customWidth="1"/>
    <col min="18" max="18" width="5.6640625" style="19"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 style="15" customWidth="1"/>
    <col min="34" max="34" width="8.6640625" customWidth="1"/>
    <col min="35" max="35" width="11.6640625" customWidth="1"/>
  </cols>
  <sheetData>
    <row r="1" spans="1:45" s="14" customFormat="1" ht="22.8" customHeight="1" x14ac:dyDescent="0.35">
      <c r="A1" s="69" t="s">
        <v>0</v>
      </c>
      <c r="B1" s="137" t="s">
        <v>79</v>
      </c>
      <c r="C1" s="137"/>
      <c r="D1" s="137"/>
      <c r="E1" s="137"/>
      <c r="F1" s="137"/>
      <c r="G1" s="137"/>
      <c r="H1" s="137"/>
      <c r="I1" s="137"/>
      <c r="J1" s="137"/>
      <c r="K1" s="137"/>
      <c r="L1" s="137"/>
      <c r="M1" s="137"/>
      <c r="N1" s="137"/>
      <c r="O1" s="137"/>
      <c r="P1" s="137"/>
      <c r="Q1" s="137"/>
      <c r="R1" s="70" t="s">
        <v>1</v>
      </c>
      <c r="S1" s="147" t="s">
        <v>54</v>
      </c>
      <c r="T1" s="147"/>
      <c r="U1" s="147"/>
      <c r="V1" s="147"/>
      <c r="W1" s="147"/>
      <c r="X1" s="147"/>
      <c r="Y1" s="147"/>
      <c r="Z1" s="71" t="s">
        <v>32</v>
      </c>
      <c r="AA1" s="72"/>
      <c r="AB1" s="72"/>
      <c r="AC1" s="70" t="s">
        <v>23</v>
      </c>
      <c r="AD1" s="70"/>
      <c r="AE1" s="70"/>
      <c r="AF1" s="70"/>
      <c r="AG1" s="145" t="s">
        <v>80</v>
      </c>
      <c r="AH1" s="145"/>
      <c r="AI1" s="145"/>
      <c r="AJ1" s="106"/>
    </row>
    <row r="2" spans="1:45" ht="22.8" hidden="1" x14ac:dyDescent="0.4">
      <c r="A2" s="73"/>
      <c r="B2" s="1"/>
      <c r="C2" s="13"/>
      <c r="D2" s="74"/>
      <c r="E2" s="74"/>
      <c r="F2" s="74"/>
      <c r="G2" s="74"/>
      <c r="H2" s="74"/>
      <c r="I2" s="74"/>
      <c r="J2" s="74"/>
      <c r="K2" s="74"/>
      <c r="L2" s="74"/>
      <c r="M2" s="74"/>
      <c r="N2" s="74"/>
      <c r="O2" s="74"/>
      <c r="P2" s="74"/>
      <c r="Q2" s="74"/>
      <c r="R2" s="74"/>
      <c r="S2" s="1"/>
      <c r="T2" s="2"/>
      <c r="U2" s="2"/>
      <c r="V2" s="2"/>
      <c r="W2" s="12"/>
      <c r="X2" s="12"/>
      <c r="Y2" s="12"/>
      <c r="Z2" s="30"/>
      <c r="AA2" s="30"/>
      <c r="AB2" s="30"/>
      <c r="AC2" s="1"/>
      <c r="AD2" s="1"/>
      <c r="AE2" s="1"/>
      <c r="AF2" s="1"/>
      <c r="AG2" s="11"/>
      <c r="AH2" s="11"/>
      <c r="AI2" s="11"/>
      <c r="AJ2" s="15"/>
    </row>
    <row r="3" spans="1:45" s="19" customFormat="1" ht="17.399999999999999" x14ac:dyDescent="0.3">
      <c r="A3" s="75" t="s">
        <v>72</v>
      </c>
      <c r="B3" s="28"/>
      <c r="C3" s="28"/>
      <c r="D3" s="5"/>
      <c r="E3" s="5"/>
      <c r="F3" s="5"/>
      <c r="G3" s="9"/>
      <c r="H3" s="67"/>
      <c r="I3" s="83"/>
      <c r="J3" s="83"/>
      <c r="K3" s="83"/>
      <c r="L3" s="83"/>
      <c r="M3" s="83"/>
      <c r="N3" s="83"/>
      <c r="O3" s="83"/>
      <c r="P3" s="83"/>
      <c r="Q3" s="31" t="s">
        <v>67</v>
      </c>
      <c r="R3" s="130"/>
      <c r="S3" s="80"/>
      <c r="T3" s="105"/>
      <c r="U3" s="105"/>
      <c r="V3" s="105"/>
      <c r="W3" s="131"/>
      <c r="X3" s="131"/>
      <c r="Y3" s="131"/>
      <c r="Z3" s="31"/>
      <c r="AA3" s="31" t="s">
        <v>71</v>
      </c>
      <c r="AB3" s="31"/>
      <c r="AC3" s="31"/>
      <c r="AD3" s="31"/>
      <c r="AE3" s="31"/>
      <c r="AF3" s="31"/>
      <c r="AG3" s="31"/>
      <c r="AH3" s="31"/>
      <c r="AI3" s="105" t="s">
        <v>81</v>
      </c>
      <c r="AJ3" s="15"/>
    </row>
    <row r="4" spans="1:45" ht="9" customHeight="1" x14ac:dyDescent="0.25">
      <c r="A4" s="76"/>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15"/>
    </row>
    <row r="5" spans="1:45" x14ac:dyDescent="0.25">
      <c r="A5" s="77" t="s">
        <v>2</v>
      </c>
      <c r="B5" s="4"/>
      <c r="C5" s="4" t="s">
        <v>3</v>
      </c>
      <c r="D5" s="4"/>
      <c r="E5" s="78" t="s">
        <v>12</v>
      </c>
      <c r="F5" s="78" t="s">
        <v>11</v>
      </c>
      <c r="G5" s="78" t="s">
        <v>10</v>
      </c>
      <c r="H5" s="78"/>
      <c r="I5" s="5"/>
      <c r="J5" s="4" t="s">
        <v>4</v>
      </c>
      <c r="K5" s="4"/>
      <c r="L5" s="4"/>
      <c r="M5" s="5"/>
      <c r="N5" s="5"/>
      <c r="O5" s="5"/>
      <c r="P5" s="5"/>
      <c r="Q5" s="4" t="s">
        <v>2</v>
      </c>
      <c r="R5" s="4"/>
      <c r="S5" s="4" t="s">
        <v>3</v>
      </c>
      <c r="T5" s="78" t="s">
        <v>12</v>
      </c>
      <c r="U5" s="78" t="s">
        <v>11</v>
      </c>
      <c r="V5" s="78" t="s">
        <v>10</v>
      </c>
      <c r="W5" s="5"/>
      <c r="X5" s="4" t="s">
        <v>4</v>
      </c>
      <c r="Y5" s="5"/>
      <c r="Z5" s="5"/>
      <c r="AA5" s="4" t="s">
        <v>2</v>
      </c>
      <c r="AB5" s="4"/>
      <c r="AC5" s="4" t="s">
        <v>3</v>
      </c>
      <c r="AD5" s="78" t="s">
        <v>12</v>
      </c>
      <c r="AE5" s="78" t="s">
        <v>11</v>
      </c>
      <c r="AF5" s="78" t="s">
        <v>10</v>
      </c>
      <c r="AG5" s="5"/>
      <c r="AH5" s="4" t="s">
        <v>4</v>
      </c>
      <c r="AI5" s="5"/>
      <c r="AJ5" s="15"/>
    </row>
    <row r="6" spans="1:45" ht="9" customHeight="1" x14ac:dyDescent="0.25">
      <c r="A6" s="76"/>
      <c r="B6" s="5"/>
      <c r="C6" s="5"/>
      <c r="D6" s="5"/>
      <c r="E6" s="5"/>
      <c r="F6" s="5"/>
      <c r="G6" s="5"/>
      <c r="H6" s="5"/>
      <c r="I6" s="5"/>
      <c r="J6" s="66"/>
      <c r="K6" s="66"/>
      <c r="L6" s="66"/>
      <c r="M6" s="66"/>
      <c r="N6" s="66"/>
      <c r="O6" s="66"/>
      <c r="P6" s="5"/>
      <c r="Q6" s="5"/>
      <c r="R6" s="5"/>
      <c r="S6" s="5"/>
      <c r="T6" s="5"/>
      <c r="U6" s="5"/>
      <c r="V6" s="5"/>
      <c r="W6" s="5"/>
      <c r="X6" s="5"/>
      <c r="Y6" s="5"/>
      <c r="Z6" s="5"/>
      <c r="AA6" s="5"/>
      <c r="AB6" s="5"/>
      <c r="AC6" s="5"/>
      <c r="AD6" s="5"/>
      <c r="AE6" s="5"/>
      <c r="AF6" s="5"/>
      <c r="AG6" s="5"/>
      <c r="AH6" s="5"/>
      <c r="AI6" s="5"/>
      <c r="AJ6" s="15"/>
    </row>
    <row r="7" spans="1:45" x14ac:dyDescent="0.25">
      <c r="A7" s="123" t="s">
        <v>60</v>
      </c>
      <c r="B7" s="124">
        <v>1113</v>
      </c>
      <c r="C7" s="143"/>
      <c r="D7" s="144"/>
      <c r="E7" s="17">
        <f t="shared" ref="E7:E21" si="0">IF(H7&lt;&gt;"",H7,3)*IF(C7="A",4,IF(C7="B",3,IF(C7="C",2,IF(C7="D",1,IF(AND(C7&gt;=0,C7&lt;=4,ISNUMBER(C7)),C7,0)))))</f>
        <v>0</v>
      </c>
      <c r="F7" s="17" t="str">
        <f t="shared" ref="F7:F21" si="1">IF(OR(C7="A",C7="B",C7="C",C7="D",C7="F",AND(C7&gt;=0,C7&lt;=4,ISNUMBER(C7))),IF(H7&lt;&gt;"",H7,3),"")</f>
        <v/>
      </c>
      <c r="G7" s="17" t="str">
        <f t="shared" ref="G7:G21" si="2">IF(OR(C7="A",C7="B",C7="C",C7="D",C7="P",AND(C7&gt;=0,C7&lt;=4,ISNUMBER(C7))),IF(H7&lt;&gt;"",H7,3),"")</f>
        <v/>
      </c>
      <c r="H7" s="16"/>
      <c r="I7" s="141"/>
      <c r="J7" s="142"/>
      <c r="K7" s="142"/>
      <c r="L7" s="142"/>
      <c r="M7" s="66"/>
      <c r="N7" s="66"/>
      <c r="O7" s="66"/>
      <c r="P7" s="5"/>
      <c r="Q7" s="123" t="s">
        <v>16</v>
      </c>
      <c r="R7" s="27">
        <v>1011</v>
      </c>
      <c r="S7" s="117"/>
      <c r="T7" s="17">
        <f>IF(W7&lt;&gt;"",W7,3)*IF(S7="A",4,IF(S7="B",3,IF(S7="C",2,IF(S7="D",1,IF(AND(S7&gt;=0,S7&lt;=4,ISNUMBER(S7)),S7,0)))))</f>
        <v>0</v>
      </c>
      <c r="U7" s="17" t="str">
        <f>IF(OR(S7="A",S7="B",S7="C",S7="D",S7="F",AND(S7&gt;=0,S7&lt;=4,ISNUMBER(S7))),IF(W7&lt;&gt;"",W7,3),"")</f>
        <v/>
      </c>
      <c r="V7" s="17" t="str">
        <f>IF(OR(S7="A",S7="B",S7="C",S7="D",S7="P",AND(S7&gt;=0,S7&lt;=4,ISNUMBER(S7))),IF(W7&lt;&gt;"",W7,3),"")</f>
        <v/>
      </c>
      <c r="W7" s="16">
        <v>1</v>
      </c>
      <c r="X7" s="138"/>
      <c r="Y7" s="139"/>
      <c r="Z7" s="5"/>
      <c r="AA7" s="30" t="s">
        <v>66</v>
      </c>
      <c r="AB7" s="28"/>
      <c r="AC7" s="28"/>
      <c r="AD7" s="5"/>
      <c r="AE7" s="5"/>
      <c r="AF7" s="5"/>
      <c r="AG7" s="9"/>
      <c r="AH7" s="67"/>
      <c r="AI7" s="102"/>
      <c r="AJ7" s="15"/>
    </row>
    <row r="8" spans="1:45" x14ac:dyDescent="0.25">
      <c r="A8" s="123" t="s">
        <v>60</v>
      </c>
      <c r="B8" s="125">
        <v>1213</v>
      </c>
      <c r="C8" s="143"/>
      <c r="D8" s="144"/>
      <c r="E8" s="17">
        <f t="shared" si="0"/>
        <v>0</v>
      </c>
      <c r="F8" s="17" t="str">
        <f t="shared" si="1"/>
        <v/>
      </c>
      <c r="G8" s="17" t="str">
        <f t="shared" si="2"/>
        <v/>
      </c>
      <c r="H8" s="16"/>
      <c r="I8" s="141"/>
      <c r="J8" s="142"/>
      <c r="K8" s="142"/>
      <c r="L8" s="142"/>
      <c r="M8" s="66"/>
      <c r="N8" s="66"/>
      <c r="O8" s="66"/>
      <c r="P8" s="5"/>
      <c r="Q8" s="123" t="s">
        <v>17</v>
      </c>
      <c r="R8" s="21">
        <v>1124</v>
      </c>
      <c r="S8" s="116"/>
      <c r="T8" s="17">
        <f t="shared" ref="T8" si="3">IF(W8&lt;&gt;"",W8,3)*IF(S8="A",4,IF(S8="B",3,IF(S8="C",2,IF(S8="D",1,IF(AND(S8&gt;=0,S8&lt;=4,ISNUMBER(S8)),S8,0)))))</f>
        <v>0</v>
      </c>
      <c r="U8" s="17" t="str">
        <f t="shared" ref="U8" si="4">IF(OR(S8="A",S8="B",S8="C",S8="D",S8="F",AND(S8&gt;=0,S8&lt;=4,ISNUMBER(S8))),IF(W8&lt;&gt;"",W8,3),"")</f>
        <v/>
      </c>
      <c r="V8" s="17" t="str">
        <f t="shared" ref="V8" si="5">IF(OR(S8="A",S8="B",S8="C",S8="D",S8="P",AND(S8&gt;=0,S8&lt;=4,ISNUMBER(S8))),IF(W8&lt;&gt;"",W8,3),"")</f>
        <v/>
      </c>
      <c r="W8" s="10">
        <v>4</v>
      </c>
      <c r="X8" s="121"/>
      <c r="Y8" s="121"/>
      <c r="Z8" s="5"/>
      <c r="AA8" s="30"/>
      <c r="AB8" s="28"/>
      <c r="AC8" s="28"/>
      <c r="AD8" s="5"/>
      <c r="AE8" s="5"/>
      <c r="AF8" s="5"/>
      <c r="AG8" s="9"/>
      <c r="AH8" s="118"/>
      <c r="AI8" s="118"/>
      <c r="AJ8" s="15"/>
    </row>
    <row r="9" spans="1:45" x14ac:dyDescent="0.25">
      <c r="A9" s="123" t="s">
        <v>18</v>
      </c>
      <c r="B9" s="124">
        <v>1103</v>
      </c>
      <c r="C9" s="143"/>
      <c r="D9" s="144"/>
      <c r="E9" s="17">
        <f t="shared" si="0"/>
        <v>0</v>
      </c>
      <c r="F9" s="17" t="str">
        <f t="shared" si="1"/>
        <v/>
      </c>
      <c r="G9" s="17" t="str">
        <f t="shared" si="2"/>
        <v/>
      </c>
      <c r="H9" s="10"/>
      <c r="I9" s="141"/>
      <c r="J9" s="142"/>
      <c r="K9" s="142"/>
      <c r="L9" s="142"/>
      <c r="M9" s="66"/>
      <c r="N9" s="66"/>
      <c r="O9" s="66"/>
      <c r="P9" s="5"/>
      <c r="Q9" s="126" t="s">
        <v>31</v>
      </c>
      <c r="R9" s="127">
        <v>1213</v>
      </c>
      <c r="S9" s="116"/>
      <c r="T9" s="17">
        <f t="shared" ref="T9" si="6">IF(W9&lt;&gt;"",W9,3)*IF(S9="A",4,IF(S9="B",3,IF(S9="C",2,IF(S9="D",1,IF(AND(S9&gt;=0,S9&lt;=4,ISNUMBER(S9)),S9,0)))))</f>
        <v>0</v>
      </c>
      <c r="U9" s="17" t="str">
        <f t="shared" ref="U9" si="7">IF(OR(S9="A",S9="B",S9="C",S9="D",S9="F",AND(S9&gt;=0,S9&lt;=4,ISNUMBER(S9))),IF(W9&lt;&gt;"",W9,3),"")</f>
        <v/>
      </c>
      <c r="V9" s="17" t="str">
        <f t="shared" ref="V9" si="8">IF(OR(S9="A",S9="B",S9="C",S9="D",S9="P",AND(S9&gt;=0,S9&lt;=4,ISNUMBER(S9))),IF(W9&lt;&gt;"",W9,3),"")</f>
        <v/>
      </c>
      <c r="W9" s="10"/>
      <c r="X9" s="121"/>
      <c r="Y9" s="121"/>
      <c r="Z9" s="5"/>
      <c r="AA9" s="111" t="s">
        <v>82</v>
      </c>
      <c r="AB9" s="113">
        <v>2103</v>
      </c>
      <c r="AC9" s="65"/>
      <c r="AD9" s="17">
        <f t="shared" ref="AD9:AD14" si="9">IF(AG9&lt;&gt;"",AG9,3)*IF(AC9="A",4,IF(AC9="B",3,IF(AC9="C",2,IF(AC9="D",1,IF(AND(AC9&gt;=0,AC9&lt;=4,ISNUMBER(AC9)),AC9,0)))))</f>
        <v>0</v>
      </c>
      <c r="AE9" s="17" t="str">
        <f t="shared" ref="AE9:AE14" si="10">IF(OR(AC9="A",AC9="B",AC9="C",AC9="D",AC9="F",AND(AC9&gt;=0,AC9&lt;=4,ISNUMBER(AC9))),IF(AG9&lt;&gt;"",AG9,3),"")</f>
        <v/>
      </c>
      <c r="AF9" s="17" t="str">
        <f t="shared" ref="AF9:AF14" si="11">IF(OR(AC9="A",AC9="B",AC9="C",AC9="D",AC9="P",AND(AC9&gt;=0,AC9&lt;=4,ISNUMBER(AC9))),IF(AG9&lt;&gt;"",AG9,3),"")</f>
        <v/>
      </c>
      <c r="AG9" s="16"/>
      <c r="AH9" s="138"/>
      <c r="AI9" s="138"/>
      <c r="AJ9" s="15"/>
    </row>
    <row r="10" spans="1:45" x14ac:dyDescent="0.25">
      <c r="A10" s="123" t="s">
        <v>15</v>
      </c>
      <c r="B10" s="124">
        <v>1113</v>
      </c>
      <c r="C10" s="143"/>
      <c r="D10" s="144"/>
      <c r="E10" s="17">
        <f t="shared" si="0"/>
        <v>0</v>
      </c>
      <c r="F10" s="17" t="str">
        <f t="shared" si="1"/>
        <v/>
      </c>
      <c r="G10" s="17" t="str">
        <f t="shared" si="2"/>
        <v/>
      </c>
      <c r="H10" s="10"/>
      <c r="I10" s="141"/>
      <c r="J10" s="142"/>
      <c r="K10" s="142"/>
      <c r="L10" s="142"/>
      <c r="M10" s="66"/>
      <c r="N10" s="66"/>
      <c r="O10" s="66"/>
      <c r="P10" s="5"/>
      <c r="Q10" s="126" t="s">
        <v>17</v>
      </c>
      <c r="R10" s="127">
        <v>2233</v>
      </c>
      <c r="S10" s="116"/>
      <c r="T10" s="17">
        <f t="shared" ref="T10" si="12">IF(W10&lt;&gt;"",W10,3)*IF(S10="A",4,IF(S10="B",3,IF(S10="C",2,IF(S10="D",1,IF(AND(S10&gt;=0,S10&lt;=4,ISNUMBER(S10)),S10,0)))))</f>
        <v>0</v>
      </c>
      <c r="U10" s="17" t="str">
        <f t="shared" ref="U10" si="13">IF(OR(S10="A",S10="B",S10="C",S10="D",S10="F",AND(S10&gt;=0,S10&lt;=4,ISNUMBER(S10))),IF(W10&lt;&gt;"",W10,3),"")</f>
        <v/>
      </c>
      <c r="V10" s="17" t="str">
        <f t="shared" ref="V10" si="14">IF(OR(S10="A",S10="B",S10="C",S10="D",S10="P",AND(S10&gt;=0,S10&lt;=4,ISNUMBER(S10))),IF(W10&lt;&gt;"",W10,3),"")</f>
        <v/>
      </c>
      <c r="W10" s="10"/>
      <c r="X10" s="121"/>
      <c r="Y10" s="121"/>
      <c r="Z10" s="5"/>
      <c r="AA10" s="3" t="s">
        <v>29</v>
      </c>
      <c r="AB10" s="99">
        <v>3123</v>
      </c>
      <c r="AC10" s="64"/>
      <c r="AD10" s="17">
        <f t="shared" ref="AD10:AD13" si="15">IF(AG10&lt;&gt;"",AG10,3)*IF(AC10="A",4,IF(AC10="B",3,IF(AC10="C",2,IF(AC10="D",1,IF(AND(AC10&gt;=0,AC10&lt;=4,ISNUMBER(AC10)),AC10,0)))))</f>
        <v>0</v>
      </c>
      <c r="AE10" s="17" t="str">
        <f t="shared" ref="AE10:AE13" si="16">IF(OR(AC10="A",AC10="B",AC10="C",AC10="D",AC10="F",AND(AC10&gt;=0,AC10&lt;=4,ISNUMBER(AC10))),IF(AG10&lt;&gt;"",AG10,3),"")</f>
        <v/>
      </c>
      <c r="AF10" s="17" t="str">
        <f t="shared" ref="AF10:AF13" si="17">IF(OR(AC10="A",AC10="B",AC10="C",AC10="D",AC10="P",AND(AC10&gt;=0,AC10&lt;=4,ISNUMBER(AC10))),IF(AG10&lt;&gt;"",AG10,3),"")</f>
        <v/>
      </c>
      <c r="AG10" s="10"/>
      <c r="AH10" s="138"/>
      <c r="AI10" s="146"/>
      <c r="AJ10" s="15"/>
    </row>
    <row r="11" spans="1:45" x14ac:dyDescent="0.25">
      <c r="A11" s="123" t="s">
        <v>19</v>
      </c>
      <c r="B11" s="124">
        <v>1483</v>
      </c>
      <c r="C11" s="140"/>
      <c r="D11" s="140"/>
      <c r="E11" s="17">
        <f t="shared" si="0"/>
        <v>0</v>
      </c>
      <c r="F11" s="17" t="str">
        <f t="shared" si="1"/>
        <v/>
      </c>
      <c r="G11" s="17" t="str">
        <f t="shared" si="2"/>
        <v/>
      </c>
      <c r="H11" s="10"/>
      <c r="I11" s="141"/>
      <c r="J11" s="142"/>
      <c r="K11" s="142"/>
      <c r="L11" s="142"/>
      <c r="M11" s="66"/>
      <c r="N11" s="66"/>
      <c r="O11" s="66"/>
      <c r="P11" s="5"/>
      <c r="Q11" s="126" t="s">
        <v>17</v>
      </c>
      <c r="R11" s="127">
        <v>2112</v>
      </c>
      <c r="S11" s="116"/>
      <c r="T11" s="17">
        <f t="shared" ref="T11:T15" si="18">IF(W11&lt;&gt;"",W11,3)*IF(S11="A",4,IF(S11="B",3,IF(S11="C",2,IF(S11="D",1,IF(AND(S11&gt;=0,S11&lt;=4,ISNUMBER(S11)),S11,0)))))</f>
        <v>0</v>
      </c>
      <c r="U11" s="17" t="str">
        <f t="shared" ref="U11:U15" si="19">IF(OR(S11="A",S11="B",S11="C",S11="D",S11="F",AND(S11&gt;=0,S11&lt;=4,ISNUMBER(S11))),IF(W11&lt;&gt;"",W11,3),"")</f>
        <v/>
      </c>
      <c r="V11" s="17" t="str">
        <f t="shared" ref="V11:V15" si="20">IF(OR(S11="A",S11="B",S11="C",S11="D",S11="P",AND(S11&gt;=0,S11&lt;=4,ISNUMBER(S11))),IF(W11&lt;&gt;"",W11,3),"")</f>
        <v/>
      </c>
      <c r="W11" s="10">
        <v>2</v>
      </c>
      <c r="X11" s="121"/>
      <c r="Y11" s="121"/>
      <c r="Z11" s="5"/>
      <c r="AA11" s="3" t="s">
        <v>29</v>
      </c>
      <c r="AB11" s="99">
        <v>3213</v>
      </c>
      <c r="AC11" s="64"/>
      <c r="AD11" s="17">
        <f t="shared" si="15"/>
        <v>0</v>
      </c>
      <c r="AE11" s="17" t="str">
        <f t="shared" si="16"/>
        <v/>
      </c>
      <c r="AF11" s="17" t="str">
        <f t="shared" si="17"/>
        <v/>
      </c>
      <c r="AG11" s="10"/>
      <c r="AH11" s="138"/>
      <c r="AI11" s="146"/>
      <c r="AJ11" s="15"/>
    </row>
    <row r="12" spans="1:45" s="19" customFormat="1" x14ac:dyDescent="0.25">
      <c r="A12" s="123" t="s">
        <v>61</v>
      </c>
      <c r="B12" s="124">
        <v>2013</v>
      </c>
      <c r="C12" s="140"/>
      <c r="D12" s="140"/>
      <c r="E12" s="17">
        <f t="shared" si="0"/>
        <v>0</v>
      </c>
      <c r="F12" s="17" t="str">
        <f t="shared" si="1"/>
        <v/>
      </c>
      <c r="G12" s="17" t="str">
        <f t="shared" si="2"/>
        <v/>
      </c>
      <c r="H12" s="16"/>
      <c r="I12" s="119"/>
      <c r="J12" s="120"/>
      <c r="K12" s="120"/>
      <c r="L12" s="120"/>
      <c r="M12" s="66"/>
      <c r="N12" s="66"/>
      <c r="O12" s="66"/>
      <c r="P12" s="5"/>
      <c r="Q12" s="123" t="s">
        <v>30</v>
      </c>
      <c r="R12" s="21">
        <v>1314</v>
      </c>
      <c r="S12" s="116"/>
      <c r="T12" s="17">
        <f t="shared" ref="T12" si="21">IF(W12&lt;&gt;"",W12,3)*IF(S12="A",4,IF(S12="B",3,IF(S12="C",2,IF(S12="D",1,IF(AND(S12&gt;=0,S12&lt;=4,ISNUMBER(S12)),S12,0)))))</f>
        <v>0</v>
      </c>
      <c r="U12" s="17" t="str">
        <f t="shared" ref="U12" si="22">IF(OR(S12="A",S12="B",S12="C",S12="D",S12="F",AND(S12&gt;=0,S12&lt;=4,ISNUMBER(S12))),IF(W12&lt;&gt;"",W12,3),"")</f>
        <v/>
      </c>
      <c r="V12" s="17" t="str">
        <f t="shared" ref="V12" si="23">IF(OR(S12="A",S12="B",S12="C",S12="D",S12="P",AND(S12&gt;=0,S12&lt;=4,ISNUMBER(S12))),IF(W12&lt;&gt;"",W12,3),"")</f>
        <v/>
      </c>
      <c r="W12" s="10">
        <v>4</v>
      </c>
      <c r="X12" s="121"/>
      <c r="Y12" s="122"/>
      <c r="Z12" s="5"/>
      <c r="AA12" s="3" t="s">
        <v>29</v>
      </c>
      <c r="AB12" s="99">
        <v>3223</v>
      </c>
      <c r="AC12" s="64"/>
      <c r="AD12" s="17">
        <f t="shared" si="15"/>
        <v>0</v>
      </c>
      <c r="AE12" s="17" t="str">
        <f t="shared" si="16"/>
        <v/>
      </c>
      <c r="AF12" s="17" t="str">
        <f t="shared" si="17"/>
        <v/>
      </c>
      <c r="AG12" s="10"/>
      <c r="AH12" s="138"/>
      <c r="AI12" s="146"/>
      <c r="AJ12" s="15"/>
    </row>
    <row r="13" spans="1:45" x14ac:dyDescent="0.25">
      <c r="A13" s="126" t="s">
        <v>20</v>
      </c>
      <c r="B13" s="127"/>
      <c r="C13" s="158"/>
      <c r="D13" s="144"/>
      <c r="E13" s="17">
        <f t="shared" si="0"/>
        <v>0</v>
      </c>
      <c r="F13" s="17" t="str">
        <f t="shared" si="1"/>
        <v/>
      </c>
      <c r="G13" s="17" t="str">
        <f t="shared" si="2"/>
        <v/>
      </c>
      <c r="H13" s="16"/>
      <c r="I13" s="141"/>
      <c r="J13" s="142"/>
      <c r="K13" s="142"/>
      <c r="L13" s="142"/>
      <c r="M13" s="15"/>
      <c r="N13" s="15"/>
      <c r="O13" s="5"/>
      <c r="P13" s="5"/>
      <c r="Q13" s="123" t="s">
        <v>29</v>
      </c>
      <c r="R13" s="21">
        <v>2113</v>
      </c>
      <c r="S13" s="116"/>
      <c r="T13" s="17">
        <f t="shared" si="18"/>
        <v>0</v>
      </c>
      <c r="U13" s="17" t="str">
        <f t="shared" si="19"/>
        <v/>
      </c>
      <c r="V13" s="17" t="str">
        <f t="shared" si="20"/>
        <v/>
      </c>
      <c r="W13" s="10"/>
      <c r="X13" s="121"/>
      <c r="Y13" s="122"/>
      <c r="Z13" s="5"/>
      <c r="AA13" s="3" t="s">
        <v>29</v>
      </c>
      <c r="AB13" s="99">
        <v>3233</v>
      </c>
      <c r="AC13" s="64"/>
      <c r="AD13" s="17">
        <f t="shared" si="15"/>
        <v>0</v>
      </c>
      <c r="AE13" s="17" t="str">
        <f t="shared" si="16"/>
        <v/>
      </c>
      <c r="AF13" s="17" t="str">
        <f t="shared" si="17"/>
        <v/>
      </c>
      <c r="AG13" s="16"/>
      <c r="AH13" s="146"/>
      <c r="AI13" s="146"/>
      <c r="AJ13" s="15"/>
    </row>
    <row r="14" spans="1:45" x14ac:dyDescent="0.25">
      <c r="A14" s="126" t="s">
        <v>20</v>
      </c>
      <c r="B14" s="127"/>
      <c r="C14" s="158"/>
      <c r="D14" s="144"/>
      <c r="E14" s="17">
        <f t="shared" si="0"/>
        <v>0</v>
      </c>
      <c r="F14" s="17" t="str">
        <f t="shared" si="1"/>
        <v/>
      </c>
      <c r="G14" s="17" t="str">
        <f t="shared" si="2"/>
        <v/>
      </c>
      <c r="H14" s="16"/>
      <c r="I14" s="141"/>
      <c r="J14" s="142"/>
      <c r="K14" s="142"/>
      <c r="L14" s="142"/>
      <c r="M14" s="66"/>
      <c r="N14" s="66"/>
      <c r="O14" s="66"/>
      <c r="P14" s="5"/>
      <c r="Q14" s="123" t="s">
        <v>29</v>
      </c>
      <c r="R14" s="21">
        <v>3113</v>
      </c>
      <c r="S14" s="116"/>
      <c r="T14" s="17">
        <f t="shared" si="18"/>
        <v>0</v>
      </c>
      <c r="U14" s="17" t="str">
        <f t="shared" si="19"/>
        <v/>
      </c>
      <c r="V14" s="17" t="str">
        <f t="shared" si="20"/>
        <v/>
      </c>
      <c r="W14" s="10"/>
      <c r="X14" s="121"/>
      <c r="Y14" s="122"/>
      <c r="Z14" s="80"/>
      <c r="AA14" s="3" t="s">
        <v>29</v>
      </c>
      <c r="AB14" s="99">
        <v>4113</v>
      </c>
      <c r="AC14" s="64"/>
      <c r="AD14" s="17">
        <f t="shared" si="9"/>
        <v>0</v>
      </c>
      <c r="AE14" s="17" t="str">
        <f t="shared" si="10"/>
        <v/>
      </c>
      <c r="AF14" s="17" t="str">
        <f t="shared" si="11"/>
        <v/>
      </c>
      <c r="AG14" s="16"/>
      <c r="AH14" s="146"/>
      <c r="AI14" s="146"/>
      <c r="AJ14" s="15"/>
    </row>
    <row r="15" spans="1:45" x14ac:dyDescent="0.25">
      <c r="A15" s="128" t="s">
        <v>62</v>
      </c>
      <c r="B15" s="127"/>
      <c r="C15" s="158"/>
      <c r="D15" s="144"/>
      <c r="E15" s="17">
        <f t="shared" si="0"/>
        <v>0</v>
      </c>
      <c r="F15" s="17" t="str">
        <f t="shared" si="1"/>
        <v/>
      </c>
      <c r="G15" s="17" t="str">
        <f t="shared" si="2"/>
        <v/>
      </c>
      <c r="H15" s="10"/>
      <c r="I15" s="141"/>
      <c r="J15" s="142"/>
      <c r="K15" s="142"/>
      <c r="L15" s="142"/>
      <c r="M15" s="66"/>
      <c r="N15" s="66"/>
      <c r="O15" s="66"/>
      <c r="P15" s="5"/>
      <c r="Q15" s="123" t="s">
        <v>76</v>
      </c>
      <c r="R15" s="21">
        <v>2713</v>
      </c>
      <c r="S15" s="116"/>
      <c r="T15" s="17">
        <f t="shared" si="18"/>
        <v>0</v>
      </c>
      <c r="U15" s="17" t="str">
        <f t="shared" si="19"/>
        <v/>
      </c>
      <c r="V15" s="17" t="str">
        <f t="shared" si="20"/>
        <v/>
      </c>
      <c r="W15" s="10"/>
      <c r="X15" s="138"/>
      <c r="Y15" s="139"/>
      <c r="Z15" s="5"/>
      <c r="AA15" s="3" t="s">
        <v>29</v>
      </c>
      <c r="AB15" s="99">
        <v>4203</v>
      </c>
      <c r="AC15" s="64"/>
      <c r="AD15" s="17">
        <f t="shared" ref="AD15:AD21" si="24">IF(AG15&lt;&gt;"",AG15,3)*IF(AC15="A",4,IF(AC15="B",3,IF(AC15="C",2,IF(AC15="D",1,IF(AND(AC15&gt;=0,AC15&lt;=4,ISNUMBER(AC15)),AC15,0)))))</f>
        <v>0</v>
      </c>
      <c r="AE15" s="17" t="str">
        <f t="shared" ref="AE15:AE21" si="25">IF(OR(AC15="A",AC15="B",AC15="C",AC15="D",AC15="F",AND(AC15&gt;=0,AC15&lt;=4,ISNUMBER(AC15))),IF(AG15&lt;&gt;"",AG15,3),"")</f>
        <v/>
      </c>
      <c r="AF15" s="17" t="str">
        <f t="shared" ref="AF15:AF21" si="26">IF(OR(AC15="A",AC15="B",AC15="C",AC15="D",AC15="P",AND(AC15&gt;=0,AC15&lt;=4,ISNUMBER(AC15))),IF(AG15&lt;&gt;"",AG15,3),"")</f>
        <v/>
      </c>
      <c r="AG15" s="16"/>
      <c r="AH15" s="138"/>
      <c r="AI15" s="146"/>
      <c r="AJ15" s="15"/>
    </row>
    <row r="16" spans="1:45" x14ac:dyDescent="0.25">
      <c r="A16" s="123" t="s">
        <v>70</v>
      </c>
      <c r="B16" s="21">
        <v>1114</v>
      </c>
      <c r="C16" s="158"/>
      <c r="D16" s="144"/>
      <c r="E16" s="17">
        <f t="shared" si="0"/>
        <v>0</v>
      </c>
      <c r="F16" s="17" t="str">
        <f t="shared" si="1"/>
        <v/>
      </c>
      <c r="G16" s="17" t="str">
        <f t="shared" si="2"/>
        <v/>
      </c>
      <c r="H16" s="10">
        <v>4</v>
      </c>
      <c r="I16" s="141"/>
      <c r="J16" s="142"/>
      <c r="K16" s="142"/>
      <c r="L16" s="142"/>
      <c r="M16" s="66"/>
      <c r="N16" s="66"/>
      <c r="O16" s="66"/>
      <c r="P16" s="5"/>
      <c r="Q16" s="123"/>
      <c r="R16" s="21"/>
      <c r="S16" s="133"/>
      <c r="T16" s="17">
        <f t="shared" ref="T16" si="27">IF(W16&lt;&gt;"",W16,3)*IF(S16="A",4,IF(S16="B",3,IF(S16="C",2,IF(S16="D",1,IF(AND(S16&gt;=0,S16&lt;=4,ISNUMBER(S16)),S16,0)))))</f>
        <v>0</v>
      </c>
      <c r="U16" s="17" t="str">
        <f t="shared" ref="U16" si="28">IF(OR(S16="A",S16="B",S16="C",S16="D",S16="F",AND(S16&gt;=0,S16&lt;=4,ISNUMBER(S16))),IF(W16&lt;&gt;"",W16,3),"")</f>
        <v/>
      </c>
      <c r="V16" s="17" t="str">
        <f t="shared" ref="V16" si="29">IF(OR(S16="A",S16="B",S16="C",S16="D",S16="P",AND(S16&gt;=0,S16&lt;=4,ISNUMBER(S16))),IF(W16&lt;&gt;"",W16,3),"")</f>
        <v/>
      </c>
      <c r="W16" s="10"/>
      <c r="X16" s="146"/>
      <c r="Y16" s="146"/>
      <c r="Z16" s="5"/>
      <c r="AA16" s="3" t="s">
        <v>29</v>
      </c>
      <c r="AB16" s="99">
        <v>4300</v>
      </c>
      <c r="AC16" s="64"/>
      <c r="AD16" s="17">
        <f t="shared" si="24"/>
        <v>0</v>
      </c>
      <c r="AE16" s="17" t="str">
        <f t="shared" si="25"/>
        <v/>
      </c>
      <c r="AF16" s="17" t="str">
        <f t="shared" si="26"/>
        <v/>
      </c>
      <c r="AG16" s="10">
        <v>2</v>
      </c>
      <c r="AH16" s="138"/>
      <c r="AI16" s="146"/>
      <c r="AJ16" s="15"/>
      <c r="AK16" s="15"/>
      <c r="AL16" s="15"/>
      <c r="AM16" s="15"/>
      <c r="AN16" s="15"/>
      <c r="AO16" s="15"/>
      <c r="AP16" s="15"/>
      <c r="AQ16" s="15"/>
      <c r="AR16" s="15"/>
      <c r="AS16" s="15"/>
    </row>
    <row r="17" spans="1:45" x14ac:dyDescent="0.25">
      <c r="A17" s="123" t="s">
        <v>21</v>
      </c>
      <c r="B17" s="21">
        <v>1113</v>
      </c>
      <c r="C17" s="158"/>
      <c r="D17" s="144"/>
      <c r="E17" s="17">
        <f t="shared" si="0"/>
        <v>0</v>
      </c>
      <c r="F17" s="17" t="str">
        <f t="shared" si="1"/>
        <v/>
      </c>
      <c r="G17" s="17" t="str">
        <f t="shared" si="2"/>
        <v/>
      </c>
      <c r="H17" s="10"/>
      <c r="I17" s="141"/>
      <c r="J17" s="142"/>
      <c r="K17" s="142"/>
      <c r="L17" s="142"/>
      <c r="M17" s="66"/>
      <c r="N17" s="66"/>
      <c r="O17" s="66"/>
      <c r="P17" s="80"/>
      <c r="Q17" s="34"/>
      <c r="R17" s="34"/>
      <c r="S17" s="87"/>
      <c r="T17" s="85"/>
      <c r="U17" s="85"/>
      <c r="V17" s="85"/>
      <c r="W17" s="107"/>
      <c r="X17" s="103"/>
      <c r="Y17" s="108"/>
      <c r="Z17" s="5"/>
      <c r="AA17" s="3" t="s">
        <v>29</v>
      </c>
      <c r="AB17" s="99">
        <v>4403</v>
      </c>
      <c r="AC17" s="64"/>
      <c r="AD17" s="17">
        <f t="shared" si="24"/>
        <v>0</v>
      </c>
      <c r="AE17" s="17" t="str">
        <f t="shared" si="25"/>
        <v/>
      </c>
      <c r="AF17" s="17" t="str">
        <f t="shared" si="26"/>
        <v/>
      </c>
      <c r="AG17" s="10"/>
      <c r="AH17" s="138"/>
      <c r="AI17" s="146"/>
      <c r="AJ17" s="15"/>
      <c r="AK17" s="15"/>
      <c r="AL17" s="38"/>
      <c r="AM17" s="87"/>
      <c r="AN17" s="85"/>
      <c r="AO17" s="85"/>
      <c r="AP17" s="85"/>
      <c r="AQ17" s="86"/>
      <c r="AR17" s="148"/>
      <c r="AS17" s="148"/>
    </row>
    <row r="18" spans="1:45" x14ac:dyDescent="0.25">
      <c r="A18" s="128" t="s">
        <v>63</v>
      </c>
      <c r="B18" s="127"/>
      <c r="C18" s="158"/>
      <c r="D18" s="144"/>
      <c r="E18" s="17">
        <f t="shared" si="0"/>
        <v>0</v>
      </c>
      <c r="F18" s="17" t="str">
        <f t="shared" si="1"/>
        <v/>
      </c>
      <c r="G18" s="17" t="str">
        <f t="shared" si="2"/>
        <v/>
      </c>
      <c r="H18" s="16"/>
      <c r="I18" s="141"/>
      <c r="J18" s="142"/>
      <c r="K18" s="142"/>
      <c r="L18" s="142"/>
      <c r="M18" s="66"/>
      <c r="N18" s="66"/>
      <c r="O18" s="66"/>
      <c r="P18" s="5"/>
      <c r="Q18" s="160"/>
      <c r="R18" s="160"/>
      <c r="S18" s="160"/>
      <c r="T18" s="136"/>
      <c r="U18" s="136"/>
      <c r="V18" s="136"/>
      <c r="W18" s="136"/>
      <c r="X18" s="30" t="s">
        <v>22</v>
      </c>
      <c r="Y18" s="135"/>
      <c r="Z18" s="5"/>
      <c r="AA18" s="3" t="s">
        <v>29</v>
      </c>
      <c r="AB18" s="99">
        <v>4413</v>
      </c>
      <c r="AC18" s="64"/>
      <c r="AD18" s="17">
        <f t="shared" si="24"/>
        <v>0</v>
      </c>
      <c r="AE18" s="17" t="str">
        <f t="shared" si="25"/>
        <v/>
      </c>
      <c r="AF18" s="17" t="str">
        <f t="shared" si="26"/>
        <v/>
      </c>
      <c r="AG18" s="10"/>
      <c r="AH18" s="138"/>
      <c r="AI18" s="146"/>
      <c r="AJ18" s="15"/>
      <c r="AK18" s="15"/>
      <c r="AL18" s="15"/>
      <c r="AM18" s="15"/>
      <c r="AN18" s="15"/>
      <c r="AO18" s="15"/>
      <c r="AP18" s="15"/>
      <c r="AQ18" s="15"/>
      <c r="AR18" s="15"/>
      <c r="AS18" s="15"/>
    </row>
    <row r="19" spans="1:45" x14ac:dyDescent="0.25">
      <c r="A19" s="128" t="s">
        <v>63</v>
      </c>
      <c r="B19" s="127"/>
      <c r="C19" s="158"/>
      <c r="D19" s="144"/>
      <c r="E19" s="17">
        <f t="shared" si="0"/>
        <v>0</v>
      </c>
      <c r="F19" s="17" t="str">
        <f t="shared" si="1"/>
        <v/>
      </c>
      <c r="G19" s="17" t="str">
        <f t="shared" si="2"/>
        <v/>
      </c>
      <c r="H19" s="16"/>
      <c r="I19" s="141"/>
      <c r="J19" s="142"/>
      <c r="K19" s="142"/>
      <c r="L19" s="142"/>
      <c r="M19" s="66"/>
      <c r="N19" s="66"/>
      <c r="O19" s="66"/>
      <c r="P19" s="5"/>
      <c r="Q19" s="29" t="s">
        <v>13</v>
      </c>
      <c r="R19" s="66"/>
      <c r="S19" s="66"/>
      <c r="T19" s="66"/>
      <c r="U19" s="66"/>
      <c r="V19" s="81"/>
      <c r="W19" s="66"/>
      <c r="X19" s="66"/>
      <c r="Y19" s="134"/>
      <c r="Z19" s="5"/>
      <c r="AA19" s="111" t="s">
        <v>21</v>
      </c>
      <c r="AB19" s="112">
        <v>3323</v>
      </c>
      <c r="AC19" s="64"/>
      <c r="AD19" s="17">
        <f t="shared" si="24"/>
        <v>0</v>
      </c>
      <c r="AE19" s="17" t="str">
        <f t="shared" si="25"/>
        <v/>
      </c>
      <c r="AF19" s="17" t="str">
        <f t="shared" si="26"/>
        <v/>
      </c>
      <c r="AG19" s="10"/>
      <c r="AH19" s="138"/>
      <c r="AI19" s="138"/>
      <c r="AJ19" s="15"/>
      <c r="AQ19" s="15"/>
      <c r="AR19" s="15"/>
      <c r="AS19" s="15"/>
    </row>
    <row r="20" spans="1:45" ht="13.8" thickBot="1" x14ac:dyDescent="0.3">
      <c r="A20" s="123" t="s">
        <v>64</v>
      </c>
      <c r="B20" s="125"/>
      <c r="C20" s="143"/>
      <c r="D20" s="144"/>
      <c r="E20" s="17">
        <f t="shared" si="0"/>
        <v>0</v>
      </c>
      <c r="F20" s="17" t="str">
        <f t="shared" si="1"/>
        <v/>
      </c>
      <c r="G20" s="17" t="str">
        <f t="shared" si="2"/>
        <v/>
      </c>
      <c r="H20" s="10"/>
      <c r="I20" s="141"/>
      <c r="J20" s="142"/>
      <c r="K20" s="142"/>
      <c r="L20" s="142"/>
      <c r="M20" s="66"/>
      <c r="N20" s="66"/>
      <c r="O20" s="66"/>
      <c r="P20" s="5"/>
      <c r="Q20" s="161">
        <f>SUM(G7:G24,V7:V16,AF9:AF21,AF24:AF30,AF34:AF44,G29:G44,O29:O44)</f>
        <v>0</v>
      </c>
      <c r="R20" s="161"/>
      <c r="S20" s="66" t="s">
        <v>5</v>
      </c>
      <c r="Z20" s="5"/>
      <c r="AA20" s="111" t="s">
        <v>21</v>
      </c>
      <c r="AB20" s="112">
        <v>3703</v>
      </c>
      <c r="AC20" s="64"/>
      <c r="AD20" s="17">
        <f t="shared" si="24"/>
        <v>0</v>
      </c>
      <c r="AE20" s="17" t="str">
        <f t="shared" si="25"/>
        <v/>
      </c>
      <c r="AF20" s="17" t="str">
        <f t="shared" si="26"/>
        <v/>
      </c>
      <c r="AG20" s="10"/>
      <c r="AH20" s="138"/>
      <c r="AI20" s="138"/>
      <c r="AJ20" s="15"/>
    </row>
    <row r="21" spans="1:45" ht="14.4" thickTop="1" thickBot="1" x14ac:dyDescent="0.3">
      <c r="A21" s="123" t="s">
        <v>14</v>
      </c>
      <c r="B21" s="125"/>
      <c r="C21" s="143"/>
      <c r="D21" s="144"/>
      <c r="E21" s="17">
        <f t="shared" si="0"/>
        <v>0</v>
      </c>
      <c r="F21" s="17" t="str">
        <f t="shared" si="1"/>
        <v/>
      </c>
      <c r="G21" s="17" t="str">
        <f t="shared" si="2"/>
        <v/>
      </c>
      <c r="H21" s="10"/>
      <c r="I21" s="141"/>
      <c r="J21" s="142"/>
      <c r="K21" s="142"/>
      <c r="L21" s="142"/>
      <c r="M21" s="66"/>
      <c r="N21" s="66"/>
      <c r="O21" s="66"/>
      <c r="P21" s="5"/>
      <c r="Q21" s="157" t="str">
        <f>IF(SUM(F7:F24,U7:U16,AE9:AE21,AE24:AE30,AE34:AE44,F29:F44,N29:N44)=0,"N/A",ROUNDDOWN(SUM(E7:E24,T7:T16,AD9:AD21,AD24:AD30,AD34:AD44,E29:E44,M29:M44)/SUM(F7:F24,U7:U16,AE9:AE21,F29:F44,N29:N44,AE24:AE30,AE34:AE44),2))</f>
        <v>N/A</v>
      </c>
      <c r="R21" s="157"/>
      <c r="S21" s="66" t="s">
        <v>6</v>
      </c>
      <c r="T21" s="66"/>
      <c r="U21" s="66"/>
      <c r="V21" s="66"/>
      <c r="W21" s="66"/>
      <c r="X21" s="66"/>
      <c r="Y21" s="66"/>
      <c r="Z21" s="5"/>
      <c r="AA21" s="111" t="s">
        <v>21</v>
      </c>
      <c r="AB21" s="112">
        <v>3713</v>
      </c>
      <c r="AC21" s="64"/>
      <c r="AD21" s="17">
        <f t="shared" si="24"/>
        <v>0</v>
      </c>
      <c r="AE21" s="17" t="str">
        <f t="shared" si="25"/>
        <v/>
      </c>
      <c r="AF21" s="17" t="str">
        <f t="shared" si="26"/>
        <v/>
      </c>
      <c r="AG21" s="10"/>
      <c r="AH21" s="138"/>
      <c r="AI21" s="138"/>
      <c r="AJ21" s="15"/>
    </row>
    <row r="22" spans="1:45" ht="14.4" thickTop="1" thickBot="1" x14ac:dyDescent="0.3">
      <c r="A22" s="79"/>
      <c r="B22" s="32"/>
      <c r="C22" s="143"/>
      <c r="D22" s="144"/>
      <c r="E22" s="17">
        <f t="shared" ref="E22:E24" si="30">IF(H22&lt;&gt;"",H22,3)*IF(C22="A",4,IF(C22="B",3,IF(C22="C",2,IF(C22="D",1,IF(AND(C22&gt;=0,C22&lt;=4,ISNUMBER(C22)),C22,0)))))</f>
        <v>0</v>
      </c>
      <c r="F22" s="17" t="str">
        <f t="shared" ref="F22:F24" si="31">IF(OR(C22="A",C22="B",C22="C",C22="D",C22="F",AND(C22&gt;=0,C22&lt;=4,ISNUMBER(C22))),IF(H22&lt;&gt;"",H22,3),"")</f>
        <v/>
      </c>
      <c r="G22" s="17" t="str">
        <f t="shared" ref="G22:G24" si="32">IF(OR(C22="A",C22="B",C22="C",C22="D",C22="P",AND(C22&gt;=0,C22&lt;=4,ISNUMBER(C22))),IF(H22&lt;&gt;"",H22,3),"")</f>
        <v/>
      </c>
      <c r="H22" s="10"/>
      <c r="I22" s="141"/>
      <c r="J22" s="142"/>
      <c r="K22" s="142"/>
      <c r="L22" s="142"/>
      <c r="M22" s="66"/>
      <c r="N22" s="66"/>
      <c r="O22" s="66"/>
      <c r="P22" s="5"/>
      <c r="Q22" s="156">
        <f>SUMIF(B7:B24,"&gt;2999",G7:G24)+SUMIF(B29:B44,"&gt;2999",G29:G44)+SUMIF(J29:J44,"&gt;2999",O29:O44)+SUMIF(R7:R16,"&gt;2999",V7:V16)+SUMIF(AB9:AB21,"&gt;2999",AF9:AF21)+SUMIF(AB24:AB30,"&gt;2999",AF24:AF30)+SUMIF(AB34:AB44,"&gt;2999",AF34:AF44)</f>
        <v>0</v>
      </c>
      <c r="R22" s="156"/>
      <c r="S22" s="66" t="s">
        <v>77</v>
      </c>
      <c r="T22" s="66"/>
      <c r="U22" s="66"/>
      <c r="V22" s="66"/>
      <c r="W22" s="66"/>
      <c r="X22" s="66"/>
      <c r="Y22" s="66"/>
      <c r="Z22" s="5"/>
      <c r="AA22" s="34"/>
      <c r="AB22" s="38"/>
      <c r="AC22" s="87"/>
      <c r="AD22" s="85"/>
      <c r="AE22" s="85"/>
      <c r="AF22" s="85"/>
      <c r="AG22" s="86"/>
      <c r="AH22" s="148"/>
      <c r="AI22" s="148"/>
      <c r="AJ22" s="15"/>
    </row>
    <row r="23" spans="1:45" ht="14.4" thickTop="1" thickBot="1" x14ac:dyDescent="0.3">
      <c r="A23" s="79"/>
      <c r="B23" s="32"/>
      <c r="C23" s="143"/>
      <c r="D23" s="144"/>
      <c r="E23" s="17">
        <f t="shared" si="30"/>
        <v>0</v>
      </c>
      <c r="F23" s="17" t="str">
        <f t="shared" si="31"/>
        <v/>
      </c>
      <c r="G23" s="17" t="str">
        <f t="shared" si="32"/>
        <v/>
      </c>
      <c r="H23" s="10"/>
      <c r="I23" s="141"/>
      <c r="J23" s="142"/>
      <c r="K23" s="142"/>
      <c r="L23" s="142"/>
      <c r="M23" s="66"/>
      <c r="N23" s="66"/>
      <c r="O23" s="66"/>
      <c r="P23" s="5"/>
      <c r="Q23" s="156">
        <f>SUMIF(B7:B24,"&gt;2999",F7:F24)+SUMIF(B29:B44,"&gt;2999",F29:F44)+SUMIF(J29:J44,"&gt;2999",N29:N44)+SUMIF(R7:R16,"&gt;2999",U7:U16)+SUMIF(AB9:AB21,"&gt;2999",AE9:AE21)+SUMIF(AB24:AB30,"&gt;2999",AE24:AE30)+SUMIF(AB34:AB44,"&gt;2999",AE34:AE44)</f>
        <v>0</v>
      </c>
      <c r="R23" s="156"/>
      <c r="S23" s="9" t="s">
        <v>78</v>
      </c>
      <c r="T23" s="66"/>
      <c r="U23" s="66"/>
      <c r="V23" s="66"/>
      <c r="W23" s="66"/>
      <c r="X23" s="66"/>
      <c r="Y23" s="66"/>
      <c r="Z23" s="5"/>
      <c r="AA23" s="30" t="s">
        <v>59</v>
      </c>
      <c r="AB23" s="30"/>
      <c r="AC23" s="30"/>
      <c r="AD23" s="34"/>
      <c r="AE23" s="34"/>
      <c r="AF23" s="34"/>
      <c r="AG23" s="129"/>
      <c r="AH23" s="30"/>
      <c r="AI23" s="30"/>
      <c r="AJ23" s="15"/>
    </row>
    <row r="24" spans="1:45" ht="13.8" thickBot="1" x14ac:dyDescent="0.3">
      <c r="A24" s="79"/>
      <c r="B24" s="32"/>
      <c r="C24" s="143"/>
      <c r="D24" s="144"/>
      <c r="E24" s="17">
        <f t="shared" si="30"/>
        <v>0</v>
      </c>
      <c r="F24" s="17" t="str">
        <f t="shared" si="31"/>
        <v/>
      </c>
      <c r="G24" s="17" t="str">
        <f t="shared" si="32"/>
        <v/>
      </c>
      <c r="H24" s="10"/>
      <c r="I24" s="141"/>
      <c r="J24" s="142"/>
      <c r="K24" s="142"/>
      <c r="L24" s="142"/>
      <c r="M24" s="66"/>
      <c r="N24" s="66"/>
      <c r="O24" s="66"/>
      <c r="P24" s="5"/>
      <c r="Q24" s="159">
        <f>SUMIF(B7:B24,"&gt;2999",E7:E24)+SUMIF(B29:B44,"&gt;2999",E29:E44)+SUMIF(J29:J44,"&gt;2999",M29:M44)+SUMIF(R7:R16,"&gt;2999",T7:T16)+SUMIF(AB9:AB21,"&gt;2999",AD9:AD21)+SUMIF(AB24:AB30,"&gt;2999",AD24:AD30)+SUMIF(AB34:AB44,"&gt;2999",AD34:AD44)</f>
        <v>0</v>
      </c>
      <c r="R24" s="159"/>
      <c r="S24" s="30" t="s">
        <v>26</v>
      </c>
      <c r="T24" s="66"/>
      <c r="U24" s="66"/>
      <c r="V24" s="66"/>
      <c r="W24" s="66"/>
      <c r="X24" s="66"/>
      <c r="Y24" s="66"/>
      <c r="Z24" s="5"/>
      <c r="AA24" s="111" t="s">
        <v>17</v>
      </c>
      <c r="AB24" s="113">
        <v>2111</v>
      </c>
      <c r="AC24" s="114"/>
      <c r="AD24" s="17">
        <f t="shared" ref="AD24" si="33">IF(AG24&lt;&gt;"",AG24,3)*IF(AC24="A",4,IF(AC24="B",3,IF(AC24="C",2,IF(AC24="D",1,IF(AND(AC24&gt;=0,AC24&lt;=4,ISNUMBER(AC24)),AC24,0)))))</f>
        <v>0</v>
      </c>
      <c r="AE24" s="17" t="str">
        <f t="shared" ref="AE24" si="34">IF(OR(AC24="A",AC24="B",AC24="C",AC24="D",AC24="F",AND(AC24&gt;=0,AC24&lt;=4,ISNUMBER(AC24))),IF(AG24&lt;&gt;"",AG24,3),"")</f>
        <v/>
      </c>
      <c r="AF24" s="17" t="str">
        <f t="shared" ref="AF24" si="35">IF(OR(AC24="A",AC24="B",AC24="C",AC24="D",AC24="P",AND(AC24&gt;=0,AC24&lt;=4,ISNUMBER(AC24))),IF(AG24&lt;&gt;"",AG24,3),"")</f>
        <v/>
      </c>
      <c r="AG24" s="10">
        <v>1</v>
      </c>
      <c r="AH24" s="138"/>
      <c r="AI24" s="138"/>
      <c r="AJ24" s="15"/>
    </row>
    <row r="25" spans="1:45" ht="13.8" thickBot="1" x14ac:dyDescent="0.3">
      <c r="A25" s="154"/>
      <c r="B25" s="155"/>
      <c r="C25" s="155"/>
      <c r="D25" s="155"/>
      <c r="E25" s="155"/>
      <c r="F25" s="155"/>
      <c r="G25" s="155"/>
      <c r="H25" s="155"/>
      <c r="I25" s="155"/>
      <c r="J25" s="155"/>
      <c r="K25" s="155"/>
      <c r="L25" s="155"/>
      <c r="M25" s="66"/>
      <c r="N25" s="66"/>
      <c r="O25" s="66"/>
      <c r="P25" s="5"/>
      <c r="Q25" s="149" t="str">
        <f>IF(SUM(Q24)=0,"N/A",Q24/Q23)</f>
        <v>N/A</v>
      </c>
      <c r="R25" s="149"/>
      <c r="S25" s="66" t="s">
        <v>24</v>
      </c>
      <c r="T25" s="66"/>
      <c r="U25" s="66"/>
      <c r="V25" s="66"/>
      <c r="W25" s="66"/>
      <c r="X25" s="66"/>
      <c r="Y25" s="66"/>
      <c r="Z25" s="28"/>
      <c r="AA25" s="111" t="s">
        <v>17</v>
      </c>
      <c r="AB25" s="113">
        <v>3423</v>
      </c>
      <c r="AC25" s="65"/>
      <c r="AD25" s="17">
        <f t="shared" ref="AD25:AD26" si="36">IF(AG25&lt;&gt;"",AG25,3)*IF(AC25="A",4,IF(AC25="B",3,IF(AC25="C",2,IF(AC25="D",1,IF(AND(AC25&gt;=0,AC25&lt;=4,ISNUMBER(AC25)),AC25,0)))))</f>
        <v>0</v>
      </c>
      <c r="AE25" s="17" t="str">
        <f t="shared" ref="AE25:AE26" si="37">IF(OR(AC25="A",AC25="B",AC25="C",AC25="D",AC25="F",AND(AC25&gt;=0,AC25&lt;=4,ISNUMBER(AC25))),IF(AG25&lt;&gt;"",AG25,3),"")</f>
        <v/>
      </c>
      <c r="AF25" s="17" t="str">
        <f t="shared" ref="AF25:AF26" si="38">IF(OR(AC25="A",AC25="B",AC25="C",AC25="D",AC25="P",AND(AC25&gt;=0,AC25&lt;=4,ISNUMBER(AC25))),IF(AG25&lt;&gt;"",AG25,3),"")</f>
        <v/>
      </c>
      <c r="AG25" s="10"/>
      <c r="AH25" s="138"/>
      <c r="AI25" s="138"/>
      <c r="AJ25" s="15"/>
    </row>
    <row r="26" spans="1:45" ht="14.4" thickTop="1" thickBot="1" x14ac:dyDescent="0.3">
      <c r="A26" s="82" t="s">
        <v>33</v>
      </c>
      <c r="B26" s="66"/>
      <c r="C26" s="66"/>
      <c r="D26" s="66"/>
      <c r="E26" s="66"/>
      <c r="F26" s="66"/>
      <c r="G26" s="66"/>
      <c r="H26" s="66"/>
      <c r="I26" s="66"/>
      <c r="J26" s="66"/>
      <c r="K26" s="66"/>
      <c r="L26" s="66"/>
      <c r="M26" s="66"/>
      <c r="N26" s="66"/>
      <c r="O26" s="66"/>
      <c r="P26" s="5"/>
      <c r="Q26" s="150"/>
      <c r="R26" s="150"/>
      <c r="S26" s="30" t="s">
        <v>25</v>
      </c>
      <c r="T26" s="66"/>
      <c r="U26" s="66"/>
      <c r="V26" s="66"/>
      <c r="W26" s="66"/>
      <c r="X26" s="66"/>
      <c r="Y26" s="66"/>
      <c r="Z26" s="66"/>
      <c r="AA26" s="111" t="s">
        <v>17</v>
      </c>
      <c r="AB26" s="112">
        <v>3433</v>
      </c>
      <c r="AC26" s="64"/>
      <c r="AD26" s="17">
        <f t="shared" si="36"/>
        <v>0</v>
      </c>
      <c r="AE26" s="17" t="str">
        <f t="shared" si="37"/>
        <v/>
      </c>
      <c r="AF26" s="17" t="str">
        <f t="shared" si="38"/>
        <v/>
      </c>
      <c r="AG26" s="10"/>
      <c r="AH26" s="146"/>
      <c r="AI26" s="146"/>
      <c r="AJ26" s="15"/>
    </row>
    <row r="27" spans="1:45" ht="16.8" thickTop="1" thickBot="1" x14ac:dyDescent="0.35">
      <c r="A27" s="75" t="s">
        <v>28</v>
      </c>
      <c r="B27" s="31"/>
      <c r="C27" s="66"/>
      <c r="D27" s="66"/>
      <c r="E27" s="66"/>
      <c r="F27" s="66"/>
      <c r="G27" s="66"/>
      <c r="H27" s="66"/>
      <c r="I27" s="35" t="s">
        <v>69</v>
      </c>
      <c r="J27" s="35"/>
      <c r="K27" s="35"/>
      <c r="L27" s="35"/>
      <c r="M27" s="66"/>
      <c r="N27" s="66"/>
      <c r="O27" s="66"/>
      <c r="P27" s="5"/>
      <c r="Q27" s="151">
        <v>130</v>
      </c>
      <c r="R27" s="151"/>
      <c r="S27" s="66" t="s">
        <v>27</v>
      </c>
      <c r="T27" s="66"/>
      <c r="U27" s="66"/>
      <c r="V27" s="66"/>
      <c r="W27" s="66"/>
      <c r="X27" s="66"/>
      <c r="Y27" s="66"/>
      <c r="Z27" s="15"/>
      <c r="AA27" s="111" t="s">
        <v>17</v>
      </c>
      <c r="AB27" s="112">
        <v>3443</v>
      </c>
      <c r="AC27" s="64"/>
      <c r="AD27" s="17">
        <f t="shared" ref="AD27:AD30" si="39">IF(AG27&lt;&gt;"",AG27,3)*IF(AC27="A",4,IF(AC27="B",3,IF(AC27="C",2,IF(AC27="D",1,IF(AND(AC27&gt;=0,AC27&lt;=4,ISNUMBER(AC27)),AC27,0)))))</f>
        <v>0</v>
      </c>
      <c r="AE27" s="17" t="str">
        <f t="shared" ref="AE27:AE30" si="40">IF(OR(AC27="A",AC27="B",AC27="C",AC27="D",AC27="F",AND(AC27&gt;=0,AC27&lt;=4,ISNUMBER(AC27))),IF(AG27&lt;&gt;"",AG27,3),"")</f>
        <v/>
      </c>
      <c r="AF27" s="17" t="str">
        <f t="shared" ref="AF27:AF30" si="41">IF(OR(AC27="A",AC27="B",AC27="C",AC27="D",AC27="P",AND(AC27&gt;=0,AC27&lt;=4,ISNUMBER(AC27))),IF(AG27&lt;&gt;"",AG27,3),"")</f>
        <v/>
      </c>
      <c r="AG27" s="10"/>
      <c r="AH27" s="138"/>
      <c r="AI27" s="138"/>
      <c r="AJ27" s="15"/>
    </row>
    <row r="28" spans="1:45" ht="13.8" thickBot="1" x14ac:dyDescent="0.3">
      <c r="A28" s="82" t="s">
        <v>2</v>
      </c>
      <c r="B28" s="66"/>
      <c r="C28" s="66" t="s">
        <v>7</v>
      </c>
      <c r="D28" s="1" t="s">
        <v>8</v>
      </c>
      <c r="E28" s="66"/>
      <c r="F28" s="66"/>
      <c r="G28" s="66"/>
      <c r="H28" s="66"/>
      <c r="I28" s="66" t="s">
        <v>2</v>
      </c>
      <c r="J28" s="66"/>
      <c r="K28" s="66" t="s">
        <v>7</v>
      </c>
      <c r="L28" s="6" t="s">
        <v>8</v>
      </c>
      <c r="M28" s="78" t="s">
        <v>12</v>
      </c>
      <c r="N28" s="78" t="s">
        <v>11</v>
      </c>
      <c r="O28" s="78" t="s">
        <v>10</v>
      </c>
      <c r="P28" s="5"/>
      <c r="Q28" s="66"/>
      <c r="R28" s="66"/>
      <c r="S28" s="66"/>
      <c r="T28" s="66"/>
      <c r="U28" s="66"/>
      <c r="V28" s="66"/>
      <c r="W28" s="66"/>
      <c r="X28" s="66"/>
      <c r="Y28" s="66"/>
      <c r="Z28" s="5"/>
      <c r="AA28" s="111" t="s">
        <v>17</v>
      </c>
      <c r="AB28" s="112">
        <v>3543</v>
      </c>
      <c r="AC28" s="64"/>
      <c r="AD28" s="17">
        <f t="shared" si="39"/>
        <v>0</v>
      </c>
      <c r="AE28" s="17" t="str">
        <f t="shared" si="40"/>
        <v/>
      </c>
      <c r="AF28" s="17" t="str">
        <f t="shared" si="41"/>
        <v/>
      </c>
      <c r="AG28" s="10"/>
      <c r="AH28" s="138"/>
      <c r="AI28" s="138"/>
      <c r="AJ28" s="15"/>
    </row>
    <row r="29" spans="1:45" ht="14.25" customHeight="1" thickBot="1" x14ac:dyDescent="0.3">
      <c r="A29" s="33"/>
      <c r="B29" s="33"/>
      <c r="C29" s="22"/>
      <c r="D29" s="23"/>
      <c r="E29" s="7">
        <f t="shared" ref="E29:E44" si="42">D29*IF(OR(C29="A",C29="RA"),4,IF(OR(C29="B",C29="RB"),3,IF(OR(C29="C",C29="RC"),2,IF(OR(C29="D",C29="RD"),1,IF(AND(C29&gt;=0,C29&lt;=4,ISNUMBER(C29)),C29,0)))))</f>
        <v>0</v>
      </c>
      <c r="F29" s="20" t="str">
        <f t="shared" ref="F29:F44" si="43">IF(OR(C29="",D29=""),"",IF(OR(C29="A",C29="B",C29="C",C29="D",C29="F",C29="RA",C29="RB",C29="RC",C29="RD",C29="RF",AND(C29&gt;=0,C29&lt;=4,ISNUMBER(C29))),D29,""))</f>
        <v/>
      </c>
      <c r="G29" s="24" t="str">
        <f t="shared" ref="G29:G44" si="44">IF(OR(C29="",D29=""),"",IF(OR(C29="A",C29="B",C29="C",C29="D",C29="P",AND(C29&gt;=0,C29&lt;=4,ISNUMBER(C29))),D29,""))</f>
        <v/>
      </c>
      <c r="H29" s="25"/>
      <c r="I29" s="33"/>
      <c r="J29" s="33"/>
      <c r="K29" s="22"/>
      <c r="L29" s="23"/>
      <c r="M29" s="5">
        <f t="shared" ref="M29:M44" si="45">L29*IF(OR(K29="A",K29="RA"),4,IF(OR(K29="B",K29="RB"),3,IF(OR(K29="C",K29="RC"),2,IF(OR(K29="D",K29="RD"),1,IF(AND(K29&gt;=0,K29=4,ISNUMBER(K29)),K29,0)))))</f>
        <v>0</v>
      </c>
      <c r="N29" s="5" t="str">
        <f t="shared" ref="N29:N44" si="46">IF(OR(K29="",L29=""),"",IF(OR(K29="A",K29="B",K29="C",K29="D",K29="F",K29="RA",K29="RB",K29="RC",K29="RD",K29="RF",AND(K29&gt;=0,K29&lt;=4,ISNUMBER(K29))),L29,""))</f>
        <v/>
      </c>
      <c r="O29" s="5" t="str">
        <f t="shared" ref="O29:O44" si="47">IF(OR(K29="",L29=""),"",IF(OR(K29="A",K29="B",K29="C",K29="D",K29="P",AND(K29&gt;=0,K29&lt;=4,ISNUMBER(K29))),L29,""))</f>
        <v/>
      </c>
      <c r="P29" s="5"/>
      <c r="Q29" s="66" t="s">
        <v>9</v>
      </c>
      <c r="R29" s="66"/>
      <c r="S29" s="66"/>
      <c r="T29" s="66"/>
      <c r="U29" s="66"/>
      <c r="V29" s="66"/>
      <c r="W29" s="66"/>
      <c r="X29" s="66"/>
      <c r="Y29" s="66"/>
      <c r="Z29" s="5"/>
      <c r="AA29" s="111" t="s">
        <v>17</v>
      </c>
      <c r="AB29" s="112">
        <v>3653</v>
      </c>
      <c r="AC29" s="64"/>
      <c r="AD29" s="17">
        <f t="shared" si="39"/>
        <v>0</v>
      </c>
      <c r="AE29" s="17" t="str">
        <f t="shared" si="40"/>
        <v/>
      </c>
      <c r="AF29" s="17" t="str">
        <f t="shared" si="41"/>
        <v/>
      </c>
      <c r="AG29" s="10"/>
      <c r="AH29" s="138"/>
      <c r="AI29" s="138"/>
      <c r="AJ29" s="15"/>
    </row>
    <row r="30" spans="1:45" ht="15" customHeight="1" thickBot="1" x14ac:dyDescent="0.3">
      <c r="A30" s="33"/>
      <c r="B30" s="33"/>
      <c r="C30" s="22"/>
      <c r="D30" s="23"/>
      <c r="E30" s="7">
        <f t="shared" si="42"/>
        <v>0</v>
      </c>
      <c r="F30" s="20" t="str">
        <f t="shared" si="43"/>
        <v/>
      </c>
      <c r="G30" s="24" t="str">
        <f t="shared" si="44"/>
        <v/>
      </c>
      <c r="H30" s="26"/>
      <c r="I30" s="33"/>
      <c r="J30" s="33"/>
      <c r="K30" s="22"/>
      <c r="L30" s="23"/>
      <c r="M30" s="5">
        <f t="shared" si="45"/>
        <v>0</v>
      </c>
      <c r="N30" s="5" t="str">
        <f t="shared" si="46"/>
        <v/>
      </c>
      <c r="O30" s="5" t="str">
        <f t="shared" si="47"/>
        <v/>
      </c>
      <c r="P30" s="5"/>
      <c r="Q30" s="66"/>
      <c r="R30" s="66"/>
      <c r="S30" s="66"/>
      <c r="T30" s="66"/>
      <c r="U30" s="66"/>
      <c r="V30" s="66"/>
      <c r="W30" s="66"/>
      <c r="X30" s="66"/>
      <c r="Y30" s="66"/>
      <c r="Z30" s="5"/>
      <c r="AA30" s="111" t="s">
        <v>17</v>
      </c>
      <c r="AB30" s="112">
        <v>4863</v>
      </c>
      <c r="AC30" s="64"/>
      <c r="AD30" s="17">
        <f t="shared" si="39"/>
        <v>0</v>
      </c>
      <c r="AE30" s="17" t="str">
        <f t="shared" si="40"/>
        <v/>
      </c>
      <c r="AF30" s="17" t="str">
        <f t="shared" si="41"/>
        <v/>
      </c>
      <c r="AG30" s="10"/>
      <c r="AH30" s="138"/>
      <c r="AI30" s="138"/>
      <c r="AJ30" s="15"/>
    </row>
    <row r="31" spans="1:45" ht="13.8" thickBot="1" x14ac:dyDescent="0.3">
      <c r="A31" s="33"/>
      <c r="B31" s="33"/>
      <c r="C31" s="22"/>
      <c r="D31" s="23"/>
      <c r="E31" s="7">
        <f t="shared" si="42"/>
        <v>0</v>
      </c>
      <c r="F31" s="20" t="str">
        <f t="shared" si="43"/>
        <v/>
      </c>
      <c r="G31" s="24" t="str">
        <f t="shared" si="44"/>
        <v/>
      </c>
      <c r="H31" s="26"/>
      <c r="I31" s="33"/>
      <c r="J31" s="33"/>
      <c r="K31" s="22"/>
      <c r="L31" s="23"/>
      <c r="M31" s="5">
        <f t="shared" si="45"/>
        <v>0</v>
      </c>
      <c r="N31" s="5" t="str">
        <f t="shared" si="46"/>
        <v/>
      </c>
      <c r="O31" s="5" t="str">
        <f t="shared" si="47"/>
        <v/>
      </c>
      <c r="P31" s="5"/>
      <c r="Q31" s="66"/>
      <c r="R31" s="66"/>
      <c r="S31" s="66"/>
      <c r="T31" s="66"/>
      <c r="U31" s="66"/>
      <c r="V31" s="66"/>
      <c r="W31" s="66"/>
      <c r="X31" s="66"/>
      <c r="Y31" s="66"/>
      <c r="Z31" s="5"/>
      <c r="AA31" s="34"/>
      <c r="AB31" s="38"/>
      <c r="AC31" s="84"/>
      <c r="AD31" s="85"/>
      <c r="AE31" s="85"/>
      <c r="AF31" s="85"/>
      <c r="AG31" s="86"/>
      <c r="AH31" s="148"/>
      <c r="AI31" s="148"/>
      <c r="AJ31" s="15"/>
    </row>
    <row r="32" spans="1:45" ht="13.8" thickBot="1" x14ac:dyDescent="0.3">
      <c r="A32" s="33"/>
      <c r="B32" s="33"/>
      <c r="C32" s="22"/>
      <c r="D32" s="23"/>
      <c r="E32" s="7">
        <f t="shared" si="42"/>
        <v>0</v>
      </c>
      <c r="F32" s="20" t="str">
        <f t="shared" si="43"/>
        <v/>
      </c>
      <c r="G32" s="24" t="str">
        <f t="shared" si="44"/>
        <v/>
      </c>
      <c r="H32" s="26"/>
      <c r="I32" s="33"/>
      <c r="J32" s="33"/>
      <c r="K32" s="22"/>
      <c r="L32" s="23"/>
      <c r="M32" s="5">
        <f t="shared" si="45"/>
        <v>0</v>
      </c>
      <c r="N32" s="5" t="str">
        <f t="shared" si="46"/>
        <v/>
      </c>
      <c r="O32" s="5" t="str">
        <f t="shared" si="47"/>
        <v/>
      </c>
      <c r="P32" s="5"/>
      <c r="Q32" s="66"/>
      <c r="R32" s="66"/>
      <c r="S32" s="66"/>
      <c r="T32" s="66"/>
      <c r="U32" s="66"/>
      <c r="V32" s="66"/>
      <c r="W32" s="66"/>
      <c r="X32" s="66"/>
      <c r="Y32" s="66"/>
      <c r="Z32" s="5"/>
      <c r="AA32" s="34"/>
      <c r="AB32" s="38"/>
      <c r="AC32" s="87"/>
      <c r="AD32" s="85"/>
      <c r="AE32" s="85"/>
      <c r="AF32" s="85"/>
      <c r="AG32" s="86"/>
      <c r="AH32" s="148"/>
      <c r="AI32" s="148"/>
      <c r="AJ32" s="15"/>
    </row>
    <row r="33" spans="1:36" ht="13.8" thickBot="1" x14ac:dyDescent="0.3">
      <c r="A33" s="33"/>
      <c r="B33" s="33"/>
      <c r="C33" s="22"/>
      <c r="D33" s="23"/>
      <c r="E33" s="7">
        <f t="shared" si="42"/>
        <v>0</v>
      </c>
      <c r="F33" s="20" t="str">
        <f t="shared" si="43"/>
        <v/>
      </c>
      <c r="G33" s="24" t="str">
        <f t="shared" si="44"/>
        <v/>
      </c>
      <c r="H33" s="26"/>
      <c r="I33" s="33"/>
      <c r="J33" s="33"/>
      <c r="K33" s="22"/>
      <c r="L33" s="23"/>
      <c r="M33" s="5">
        <f t="shared" si="45"/>
        <v>0</v>
      </c>
      <c r="N33" s="5" t="str">
        <f t="shared" si="46"/>
        <v/>
      </c>
      <c r="O33" s="5" t="str">
        <f t="shared" si="47"/>
        <v/>
      </c>
      <c r="P33" s="5"/>
      <c r="Q33" s="66"/>
      <c r="R33" s="66"/>
      <c r="S33" s="66"/>
      <c r="T33" s="66"/>
      <c r="U33" s="66"/>
      <c r="V33" s="66"/>
      <c r="W33" s="66"/>
      <c r="X33" s="66"/>
      <c r="Y33" s="66"/>
      <c r="Z33" s="5"/>
      <c r="AA33" s="30" t="s">
        <v>65</v>
      </c>
      <c r="AB33" s="30"/>
      <c r="AC33" s="30"/>
      <c r="AD33" s="34"/>
      <c r="AE33" s="34"/>
      <c r="AF33" s="34"/>
      <c r="AG33" s="129"/>
      <c r="AH33" s="88"/>
      <c r="AI33" s="88"/>
      <c r="AJ33" s="15"/>
    </row>
    <row r="34" spans="1:36" ht="13.8" thickBot="1" x14ac:dyDescent="0.3">
      <c r="A34" s="33"/>
      <c r="B34" s="33"/>
      <c r="C34" s="22"/>
      <c r="D34" s="23"/>
      <c r="E34" s="7">
        <f t="shared" si="42"/>
        <v>0</v>
      </c>
      <c r="F34" s="20" t="str">
        <f t="shared" si="43"/>
        <v/>
      </c>
      <c r="G34" s="24" t="str">
        <f t="shared" si="44"/>
        <v/>
      </c>
      <c r="H34" s="26"/>
      <c r="I34" s="33"/>
      <c r="J34" s="33"/>
      <c r="K34" s="22"/>
      <c r="L34" s="23"/>
      <c r="M34" s="5">
        <f t="shared" si="45"/>
        <v>0</v>
      </c>
      <c r="N34" s="5" t="str">
        <f t="shared" si="46"/>
        <v/>
      </c>
      <c r="O34" s="5" t="str">
        <f t="shared" si="47"/>
        <v/>
      </c>
      <c r="P34" s="5"/>
      <c r="Q34" s="66"/>
      <c r="R34" s="66"/>
      <c r="S34" s="66"/>
      <c r="T34" s="66"/>
      <c r="U34" s="66"/>
      <c r="V34" s="66"/>
      <c r="W34" s="66"/>
      <c r="X34" s="66"/>
      <c r="Y34" s="66"/>
      <c r="Z34" s="5"/>
      <c r="AA34" s="111" t="s">
        <v>17</v>
      </c>
      <c r="AB34" s="113">
        <v>4023</v>
      </c>
      <c r="AC34" s="65"/>
      <c r="AD34" s="17">
        <f t="shared" ref="AD34:AD40" si="48">IF(AG34&lt;&gt;"",AG34,3)*IF(AC34="A",4,IF(AC34="B",3,IF(AC34="C",2,IF(AC34="D",1,IF(AND(AC34&gt;=0,AC34&lt;=4,ISNUMBER(AC34)),AC34,0)))))</f>
        <v>0</v>
      </c>
      <c r="AE34" s="17" t="str">
        <f t="shared" ref="AE34:AE40" si="49">IF(OR(AC34="A",AC34="B",AC34="C",AC34="D",AC34="F",AND(AC34&gt;=0,AC34&lt;=4,ISNUMBER(AC34))),IF(AG34&lt;&gt;"",AG34,3),"")</f>
        <v/>
      </c>
      <c r="AF34" s="17" t="str">
        <f t="shared" ref="AF34:AF40" si="50">IF(OR(AC34="A",AC34="B",AC34="C",AC34="D",AC34="P",AND(AC34&gt;=0,AC34&lt;=4,ISNUMBER(AC34))),IF(AG34&lt;&gt;"",AG34,3),"")</f>
        <v/>
      </c>
      <c r="AG34" s="10"/>
      <c r="AH34" s="138"/>
      <c r="AI34" s="138"/>
      <c r="AJ34" s="15"/>
    </row>
    <row r="35" spans="1:36" ht="13.8" thickBot="1" x14ac:dyDescent="0.3">
      <c r="A35" s="33"/>
      <c r="B35" s="33"/>
      <c r="C35" s="22"/>
      <c r="D35" s="23"/>
      <c r="E35" s="7">
        <f t="shared" si="42"/>
        <v>0</v>
      </c>
      <c r="F35" s="20" t="str">
        <f t="shared" si="43"/>
        <v/>
      </c>
      <c r="G35" s="24" t="str">
        <f t="shared" si="44"/>
        <v/>
      </c>
      <c r="H35" s="26"/>
      <c r="I35" s="33"/>
      <c r="J35" s="33"/>
      <c r="K35" s="22"/>
      <c r="L35" s="23"/>
      <c r="M35" s="5">
        <f t="shared" si="45"/>
        <v>0</v>
      </c>
      <c r="N35" s="5" t="str">
        <f t="shared" si="46"/>
        <v/>
      </c>
      <c r="O35" s="5" t="str">
        <f t="shared" si="47"/>
        <v/>
      </c>
      <c r="P35" s="5"/>
      <c r="Q35" s="66"/>
      <c r="R35" s="66"/>
      <c r="S35" s="66"/>
      <c r="T35" s="66"/>
      <c r="U35" s="66"/>
      <c r="V35" s="66"/>
      <c r="W35" s="66"/>
      <c r="X35" s="66"/>
      <c r="Y35" s="66"/>
      <c r="Z35" s="5"/>
      <c r="AA35" s="111" t="s">
        <v>17</v>
      </c>
      <c r="AB35" s="113">
        <v>4423</v>
      </c>
      <c r="AC35" s="64"/>
      <c r="AD35" s="17">
        <f t="shared" si="48"/>
        <v>0</v>
      </c>
      <c r="AE35" s="17" t="str">
        <f t="shared" si="49"/>
        <v/>
      </c>
      <c r="AF35" s="17" t="str">
        <f t="shared" si="50"/>
        <v/>
      </c>
      <c r="AG35" s="10"/>
      <c r="AH35" s="138"/>
      <c r="AI35" s="138"/>
      <c r="AJ35" s="15"/>
    </row>
    <row r="36" spans="1:36" ht="13.8" thickBot="1" x14ac:dyDescent="0.3">
      <c r="A36" s="33"/>
      <c r="B36" s="33"/>
      <c r="C36" s="22"/>
      <c r="D36" s="23"/>
      <c r="E36" s="7">
        <f t="shared" si="42"/>
        <v>0</v>
      </c>
      <c r="F36" s="20" t="str">
        <f t="shared" si="43"/>
        <v/>
      </c>
      <c r="G36" s="24" t="str">
        <f t="shared" si="44"/>
        <v/>
      </c>
      <c r="H36" s="26"/>
      <c r="I36" s="33"/>
      <c r="J36" s="33"/>
      <c r="K36" s="22"/>
      <c r="L36" s="23"/>
      <c r="M36" s="5">
        <f t="shared" si="45"/>
        <v>0</v>
      </c>
      <c r="N36" s="5" t="str">
        <f t="shared" si="46"/>
        <v/>
      </c>
      <c r="O36" s="5" t="str">
        <f t="shared" si="47"/>
        <v/>
      </c>
      <c r="P36" s="5"/>
      <c r="Q36" s="66"/>
      <c r="R36" s="66"/>
      <c r="S36" s="66"/>
      <c r="T36" s="66"/>
      <c r="U36" s="66"/>
      <c r="V36" s="66"/>
      <c r="W36" s="66"/>
      <c r="X36" s="66"/>
      <c r="Y36" s="66"/>
      <c r="Z36" s="5"/>
      <c r="AA36" s="111" t="s">
        <v>17</v>
      </c>
      <c r="AB36" s="113">
        <v>4543</v>
      </c>
      <c r="AC36" s="64"/>
      <c r="AD36" s="17">
        <f t="shared" ref="AD36:AD38" si="51">IF(AG36&lt;&gt;"",AG36,3)*IF(AC36="A",4,IF(AC36="B",3,IF(AC36="C",2,IF(AC36="D",1,IF(AND(AC36&gt;=0,AC36&lt;=4,ISNUMBER(AC36)),AC36,0)))))</f>
        <v>0</v>
      </c>
      <c r="AE36" s="17" t="str">
        <f t="shared" ref="AE36:AE38" si="52">IF(OR(AC36="A",AC36="B",AC36="C",AC36="D",AC36="F",AND(AC36&gt;=0,AC36&lt;=4,ISNUMBER(AC36))),IF(AG36&lt;&gt;"",AG36,3),"")</f>
        <v/>
      </c>
      <c r="AF36" s="17" t="str">
        <f t="shared" ref="AF36:AF38" si="53">IF(OR(AC36="A",AC36="B",AC36="C",AC36="D",AC36="P",AND(AC36&gt;=0,AC36&lt;=4,ISNUMBER(AC36))),IF(AG36&lt;&gt;"",AG36,3),"")</f>
        <v/>
      </c>
      <c r="AG36" s="10"/>
      <c r="AH36" s="138"/>
      <c r="AI36" s="138"/>
      <c r="AJ36" s="15"/>
    </row>
    <row r="37" spans="1:36" ht="13.8" thickBot="1" x14ac:dyDescent="0.3">
      <c r="A37" s="33"/>
      <c r="B37" s="33"/>
      <c r="C37" s="22"/>
      <c r="D37" s="23"/>
      <c r="E37" s="7">
        <f t="shared" si="42"/>
        <v>0</v>
      </c>
      <c r="F37" s="20" t="str">
        <f t="shared" si="43"/>
        <v/>
      </c>
      <c r="G37" s="24" t="str">
        <f t="shared" si="44"/>
        <v/>
      </c>
      <c r="H37" s="26"/>
      <c r="I37" s="33"/>
      <c r="J37" s="33"/>
      <c r="K37" s="22"/>
      <c r="L37" s="23"/>
      <c r="M37" s="5">
        <f t="shared" si="45"/>
        <v>0</v>
      </c>
      <c r="N37" s="5" t="str">
        <f t="shared" si="46"/>
        <v/>
      </c>
      <c r="O37" s="5" t="str">
        <f t="shared" si="47"/>
        <v/>
      </c>
      <c r="P37" s="5"/>
      <c r="Q37" s="66"/>
      <c r="R37" s="66"/>
      <c r="S37" s="66"/>
      <c r="T37" s="66"/>
      <c r="U37" s="66"/>
      <c r="V37" s="66"/>
      <c r="W37" s="66"/>
      <c r="X37" s="66"/>
      <c r="Y37" s="66"/>
      <c r="Z37" s="5"/>
      <c r="AA37" s="111" t="s">
        <v>17</v>
      </c>
      <c r="AB37" s="113">
        <v>4553</v>
      </c>
      <c r="AC37" s="64"/>
      <c r="AD37" s="17">
        <f t="shared" si="51"/>
        <v>0</v>
      </c>
      <c r="AE37" s="17" t="str">
        <f t="shared" si="52"/>
        <v/>
      </c>
      <c r="AF37" s="17" t="str">
        <f t="shared" si="53"/>
        <v/>
      </c>
      <c r="AG37" s="10"/>
      <c r="AH37" s="138"/>
      <c r="AI37" s="138"/>
      <c r="AJ37" s="15"/>
    </row>
    <row r="38" spans="1:36" ht="13.8" thickBot="1" x14ac:dyDescent="0.3">
      <c r="A38" s="33"/>
      <c r="B38" s="33"/>
      <c r="C38" s="22"/>
      <c r="D38" s="23"/>
      <c r="E38" s="7">
        <f t="shared" si="42"/>
        <v>0</v>
      </c>
      <c r="F38" s="20" t="str">
        <f t="shared" si="43"/>
        <v/>
      </c>
      <c r="G38" s="24" t="str">
        <f t="shared" si="44"/>
        <v/>
      </c>
      <c r="H38" s="26"/>
      <c r="I38" s="33"/>
      <c r="J38" s="33"/>
      <c r="K38" s="22"/>
      <c r="L38" s="23"/>
      <c r="M38" s="5">
        <f t="shared" si="45"/>
        <v>0</v>
      </c>
      <c r="N38" s="5" t="str">
        <f t="shared" si="46"/>
        <v/>
      </c>
      <c r="O38" s="5" t="str">
        <f t="shared" si="47"/>
        <v/>
      </c>
      <c r="P38" s="5"/>
      <c r="Q38" s="66"/>
      <c r="R38" s="66"/>
      <c r="S38" s="66"/>
      <c r="T38" s="66"/>
      <c r="U38" s="66"/>
      <c r="V38" s="66"/>
      <c r="W38" s="66"/>
      <c r="X38" s="66"/>
      <c r="Y38" s="66"/>
      <c r="Z38" s="5"/>
      <c r="AA38" s="111" t="s">
        <v>17</v>
      </c>
      <c r="AB38" s="113">
        <v>4613</v>
      </c>
      <c r="AC38" s="64"/>
      <c r="AD38" s="17">
        <f t="shared" si="51"/>
        <v>0</v>
      </c>
      <c r="AE38" s="17" t="str">
        <f t="shared" si="52"/>
        <v/>
      </c>
      <c r="AF38" s="17" t="str">
        <f t="shared" si="53"/>
        <v/>
      </c>
      <c r="AG38" s="10"/>
      <c r="AH38" s="146"/>
      <c r="AI38" s="146"/>
      <c r="AJ38" s="15"/>
    </row>
    <row r="39" spans="1:36" ht="13.8" thickBot="1" x14ac:dyDescent="0.3">
      <c r="A39" s="33"/>
      <c r="B39" s="33"/>
      <c r="C39" s="22"/>
      <c r="D39" s="23"/>
      <c r="E39" s="7">
        <f t="shared" si="42"/>
        <v>0</v>
      </c>
      <c r="F39" s="20" t="str">
        <f t="shared" si="43"/>
        <v/>
      </c>
      <c r="G39" s="24" t="str">
        <f t="shared" si="44"/>
        <v/>
      </c>
      <c r="H39" s="26"/>
      <c r="I39" s="33"/>
      <c r="J39" s="33"/>
      <c r="K39" s="22"/>
      <c r="L39" s="23"/>
      <c r="M39" s="5">
        <f t="shared" si="45"/>
        <v>0</v>
      </c>
      <c r="N39" s="5" t="str">
        <f t="shared" si="46"/>
        <v/>
      </c>
      <c r="O39" s="5" t="str">
        <f t="shared" si="47"/>
        <v/>
      </c>
      <c r="P39" s="5"/>
      <c r="Q39" s="66"/>
      <c r="R39" s="66"/>
      <c r="S39" s="66"/>
      <c r="T39" s="66"/>
      <c r="U39" s="66"/>
      <c r="V39" s="66"/>
      <c r="W39" s="66"/>
      <c r="X39" s="66"/>
      <c r="Y39" s="66"/>
      <c r="Z39" s="5"/>
      <c r="AA39" s="111" t="s">
        <v>17</v>
      </c>
      <c r="AB39" s="113">
        <v>4633</v>
      </c>
      <c r="AC39" s="64"/>
      <c r="AD39" s="17">
        <f t="shared" si="48"/>
        <v>0</v>
      </c>
      <c r="AE39" s="17" t="str">
        <f t="shared" si="49"/>
        <v/>
      </c>
      <c r="AF39" s="17" t="str">
        <f t="shared" si="50"/>
        <v/>
      </c>
      <c r="AG39" s="10"/>
      <c r="AH39" s="138"/>
      <c r="AI39" s="138"/>
      <c r="AJ39" s="15"/>
    </row>
    <row r="40" spans="1:36" ht="13.8" thickBot="1" x14ac:dyDescent="0.3">
      <c r="A40" s="33"/>
      <c r="B40" s="33"/>
      <c r="C40" s="22"/>
      <c r="D40" s="23"/>
      <c r="E40" s="7">
        <f t="shared" si="42"/>
        <v>0</v>
      </c>
      <c r="F40" s="20" t="str">
        <f t="shared" si="43"/>
        <v/>
      </c>
      <c r="G40" s="24" t="str">
        <f t="shared" si="44"/>
        <v/>
      </c>
      <c r="H40" s="26"/>
      <c r="I40" s="33"/>
      <c r="J40" s="33"/>
      <c r="K40" s="22"/>
      <c r="L40" s="23"/>
      <c r="M40" s="5">
        <f t="shared" si="45"/>
        <v>0</v>
      </c>
      <c r="N40" s="5" t="str">
        <f t="shared" si="46"/>
        <v/>
      </c>
      <c r="O40" s="5" t="str">
        <f t="shared" si="47"/>
        <v/>
      </c>
      <c r="P40" s="5"/>
      <c r="Q40" s="66"/>
      <c r="R40" s="66"/>
      <c r="S40" s="66"/>
      <c r="T40" s="66"/>
      <c r="U40" s="66"/>
      <c r="V40" s="66"/>
      <c r="W40" s="66"/>
      <c r="X40" s="66"/>
      <c r="Y40" s="66"/>
      <c r="Z40" s="5"/>
      <c r="AA40" s="111" t="s">
        <v>17</v>
      </c>
      <c r="AB40" s="113">
        <v>4713</v>
      </c>
      <c r="AC40" s="65"/>
      <c r="AD40" s="17">
        <f t="shared" si="48"/>
        <v>0</v>
      </c>
      <c r="AE40" s="17" t="str">
        <f t="shared" si="49"/>
        <v/>
      </c>
      <c r="AF40" s="17" t="str">
        <f t="shared" si="50"/>
        <v/>
      </c>
      <c r="AG40" s="10"/>
      <c r="AH40" s="138"/>
      <c r="AI40" s="138"/>
      <c r="AJ40" s="15"/>
    </row>
    <row r="41" spans="1:36" ht="13.8" thickBot="1" x14ac:dyDescent="0.3">
      <c r="A41" s="33"/>
      <c r="B41" s="33"/>
      <c r="C41" s="22"/>
      <c r="D41" s="23"/>
      <c r="E41" s="7">
        <f t="shared" si="42"/>
        <v>0</v>
      </c>
      <c r="F41" s="20" t="str">
        <f t="shared" si="43"/>
        <v/>
      </c>
      <c r="G41" s="24" t="str">
        <f t="shared" si="44"/>
        <v/>
      </c>
      <c r="H41" s="26"/>
      <c r="I41" s="33"/>
      <c r="J41" s="33"/>
      <c r="K41" s="22"/>
      <c r="L41" s="23"/>
      <c r="M41" s="5">
        <f t="shared" si="45"/>
        <v>0</v>
      </c>
      <c r="N41" s="5" t="str">
        <f t="shared" si="46"/>
        <v/>
      </c>
      <c r="O41" s="5" t="str">
        <f t="shared" si="47"/>
        <v/>
      </c>
      <c r="P41" s="5"/>
      <c r="Q41" s="66"/>
      <c r="R41" s="66"/>
      <c r="S41" s="66"/>
      <c r="T41" s="66"/>
      <c r="U41" s="66"/>
      <c r="V41" s="66"/>
      <c r="W41" s="66"/>
      <c r="X41" s="66"/>
      <c r="Y41" s="66"/>
      <c r="Z41" s="5"/>
      <c r="AA41" s="89"/>
      <c r="AB41" s="38"/>
      <c r="AC41" s="87"/>
      <c r="AD41" s="85"/>
      <c r="AE41" s="85"/>
      <c r="AF41" s="85"/>
      <c r="AG41" s="86"/>
      <c r="AH41" s="148"/>
      <c r="AI41" s="148"/>
      <c r="AJ41" s="15"/>
    </row>
    <row r="42" spans="1:36" ht="13.8" thickBot="1" x14ac:dyDescent="0.3">
      <c r="A42" s="33"/>
      <c r="B42" s="33"/>
      <c r="C42" s="22"/>
      <c r="D42" s="23"/>
      <c r="E42" s="7">
        <f t="shared" si="42"/>
        <v>0</v>
      </c>
      <c r="F42" s="20" t="str">
        <f t="shared" si="43"/>
        <v/>
      </c>
      <c r="G42" s="24" t="str">
        <f t="shared" si="44"/>
        <v/>
      </c>
      <c r="H42" s="26"/>
      <c r="I42" s="33"/>
      <c r="J42" s="33"/>
      <c r="K42" s="22"/>
      <c r="L42" s="23"/>
      <c r="M42" s="5">
        <f t="shared" si="45"/>
        <v>0</v>
      </c>
      <c r="N42" s="5" t="str">
        <f t="shared" si="46"/>
        <v/>
      </c>
      <c r="O42" s="5" t="str">
        <f t="shared" si="47"/>
        <v/>
      </c>
      <c r="P42" s="5"/>
      <c r="Q42" s="66"/>
      <c r="R42" s="66"/>
      <c r="S42" s="66"/>
      <c r="T42" s="66"/>
      <c r="U42" s="66"/>
      <c r="V42" s="66"/>
      <c r="W42" s="66"/>
      <c r="X42" s="66"/>
      <c r="Y42" s="66"/>
      <c r="Z42" s="5"/>
      <c r="AA42" s="30" t="s">
        <v>68</v>
      </c>
      <c r="AB42" s="30"/>
      <c r="AC42" s="30"/>
      <c r="AD42" s="34"/>
      <c r="AE42" s="34"/>
      <c r="AF42" s="34"/>
      <c r="AG42" s="129"/>
      <c r="AH42" s="88"/>
      <c r="AI42" s="88"/>
      <c r="AJ42" s="15"/>
    </row>
    <row r="43" spans="1:36" ht="13.8" thickBot="1" x14ac:dyDescent="0.3">
      <c r="A43" s="33"/>
      <c r="B43" s="33"/>
      <c r="C43" s="22"/>
      <c r="D43" s="23"/>
      <c r="E43" s="7">
        <f t="shared" si="42"/>
        <v>0</v>
      </c>
      <c r="F43" s="20" t="str">
        <f t="shared" si="43"/>
        <v/>
      </c>
      <c r="G43" s="24" t="str">
        <f t="shared" si="44"/>
        <v/>
      </c>
      <c r="H43" s="26"/>
      <c r="I43" s="33"/>
      <c r="J43" s="33"/>
      <c r="K43" s="22"/>
      <c r="L43" s="23"/>
      <c r="M43" s="5">
        <f t="shared" si="45"/>
        <v>0</v>
      </c>
      <c r="N43" s="5" t="str">
        <f t="shared" si="46"/>
        <v/>
      </c>
      <c r="O43" s="5" t="str">
        <f t="shared" si="47"/>
        <v/>
      </c>
      <c r="P43" s="5"/>
      <c r="Q43" s="28"/>
      <c r="R43" s="28"/>
      <c r="S43" s="28"/>
      <c r="T43" s="28"/>
      <c r="U43" s="28"/>
      <c r="V43" s="28"/>
      <c r="W43" s="28"/>
      <c r="X43" s="28"/>
      <c r="Y43" s="28"/>
      <c r="Z43" s="5"/>
      <c r="AA43" s="132"/>
      <c r="AB43" s="125"/>
      <c r="AC43" s="117"/>
      <c r="AD43" s="17">
        <f t="shared" ref="AD43" si="54">IF(AG43&lt;&gt;"",AG43,3)*IF(AC43="A",4,IF(AC43="B",3,IF(AC43="C",2,IF(AC43="D",1,IF(AND(AC43&gt;=0,AC43&lt;=4,ISNUMBER(AC43)),AC43,0)))))</f>
        <v>0</v>
      </c>
      <c r="AE43" s="17" t="str">
        <f t="shared" ref="AE43" si="55">IF(OR(AC43="A",AC43="B",AC43="C",AC43="D",AC43="F",AND(AC43&gt;=0,AC43&lt;=4,ISNUMBER(AC43))),IF(AG43&lt;&gt;"",AG43,3),"")</f>
        <v/>
      </c>
      <c r="AF43" s="17" t="str">
        <f t="shared" ref="AF43" si="56">IF(OR(AC43="A",AC43="B",AC43="C",AC43="D",AC43="P",AND(AC43&gt;=0,AC43&lt;=4,ISNUMBER(AC43))),IF(AG43&lt;&gt;"",AG43,3),"")</f>
        <v/>
      </c>
      <c r="AG43" s="10">
        <v>1</v>
      </c>
      <c r="AH43" s="138"/>
      <c r="AI43" s="138"/>
      <c r="AJ43" s="15"/>
    </row>
    <row r="44" spans="1:36" x14ac:dyDescent="0.25">
      <c r="A44" s="33"/>
      <c r="B44" s="33"/>
      <c r="C44" s="22"/>
      <c r="D44" s="23"/>
      <c r="E44" s="7">
        <f t="shared" si="42"/>
        <v>0</v>
      </c>
      <c r="F44" s="20" t="str">
        <f t="shared" si="43"/>
        <v/>
      </c>
      <c r="G44" s="24" t="str">
        <f t="shared" si="44"/>
        <v/>
      </c>
      <c r="H44" s="26"/>
      <c r="I44" s="33"/>
      <c r="J44" s="33"/>
      <c r="K44" s="22"/>
      <c r="L44" s="23"/>
      <c r="M44" s="5">
        <f t="shared" si="45"/>
        <v>0</v>
      </c>
      <c r="N44" s="5" t="str">
        <f t="shared" si="46"/>
        <v/>
      </c>
      <c r="O44" s="5" t="str">
        <f t="shared" si="47"/>
        <v/>
      </c>
      <c r="P44" s="5"/>
      <c r="Q44" s="28"/>
      <c r="R44" s="28"/>
      <c r="S44" s="28"/>
      <c r="T44" s="28"/>
      <c r="U44" s="28"/>
      <c r="V44" s="28"/>
      <c r="W44" s="28"/>
      <c r="X44" s="28"/>
      <c r="Y44" s="28"/>
      <c r="Z44" s="5"/>
      <c r="AA44" s="132"/>
      <c r="AB44" s="125"/>
      <c r="AC44" s="117"/>
      <c r="AD44" s="17">
        <f t="shared" ref="AD44" si="57">IF(AG44&lt;&gt;"",AG44,3)*IF(AC44="A",4,IF(AC44="B",3,IF(AC44="C",2,IF(AC44="D",1,IF(AND(AC44&gt;=0,AC44&lt;=4,ISNUMBER(AC44)),AC44,0)))))</f>
        <v>0</v>
      </c>
      <c r="AE44" s="17" t="str">
        <f t="shared" ref="AE44" si="58">IF(OR(AC44="A",AC44="B",AC44="C",AC44="D",AC44="F",AND(AC44&gt;=0,AC44&lt;=4,ISNUMBER(AC44))),IF(AG44&lt;&gt;"",AG44,3),"")</f>
        <v/>
      </c>
      <c r="AF44" s="17" t="str">
        <f t="shared" ref="AF44" si="59">IF(OR(AC44="A",AC44="B",AC44="C",AC44="D",AC44="P",AND(AC44&gt;=0,AC44&lt;=4,ISNUMBER(AC44))),IF(AG44&lt;&gt;"",AG44,3),"")</f>
        <v/>
      </c>
      <c r="AG44" s="10"/>
      <c r="AH44" s="138"/>
      <c r="AI44" s="138"/>
      <c r="AJ44" s="15"/>
    </row>
    <row r="45" spans="1:36" x14ac:dyDescent="0.25">
      <c r="A45" s="104"/>
      <c r="B45" s="15"/>
      <c r="C45" s="15"/>
      <c r="D45" s="15"/>
      <c r="E45" s="5"/>
      <c r="F45" s="5"/>
      <c r="G45" s="5"/>
      <c r="H45" s="5"/>
      <c r="I45" s="15"/>
      <c r="J45" s="15"/>
      <c r="K45" s="15"/>
      <c r="L45" s="15"/>
      <c r="M45" s="5"/>
      <c r="N45" s="5"/>
      <c r="O45" s="5"/>
      <c r="P45" s="5"/>
      <c r="Q45" s="28"/>
      <c r="R45" s="28"/>
      <c r="S45" s="28"/>
      <c r="T45" s="28"/>
      <c r="U45" s="28"/>
      <c r="V45" s="28"/>
      <c r="W45" s="28"/>
      <c r="X45" s="28"/>
      <c r="Y45" s="28"/>
      <c r="Z45" s="15"/>
      <c r="AA45" s="89"/>
      <c r="AB45" s="115"/>
      <c r="AC45" s="87"/>
      <c r="AD45" s="85"/>
      <c r="AE45" s="85"/>
      <c r="AF45" s="85"/>
      <c r="AG45" s="86"/>
      <c r="AH45" s="148"/>
      <c r="AI45" s="148"/>
      <c r="AJ45" s="15"/>
    </row>
    <row r="46" spans="1:36" s="15" customFormat="1" x14ac:dyDescent="0.25">
      <c r="E46" s="5"/>
      <c r="F46" s="5"/>
      <c r="G46" s="5"/>
      <c r="H46" s="5"/>
      <c r="M46" s="5"/>
      <c r="N46" s="5"/>
      <c r="O46" s="5"/>
      <c r="P46" s="5"/>
      <c r="Q46" s="8"/>
      <c r="R46" s="18"/>
      <c r="S46" s="8"/>
      <c r="T46" s="8"/>
      <c r="U46" s="8"/>
      <c r="V46" s="8"/>
      <c r="W46" s="8"/>
      <c r="X46" s="8"/>
      <c r="Y46" s="8"/>
      <c r="AA46" s="34"/>
      <c r="AB46" s="115"/>
      <c r="AC46" s="87"/>
      <c r="AD46" s="85"/>
      <c r="AE46" s="85"/>
      <c r="AF46" s="85"/>
      <c r="AG46" s="86"/>
      <c r="AH46" s="148"/>
      <c r="AI46" s="148"/>
    </row>
    <row r="47" spans="1:36" x14ac:dyDescent="0.25">
      <c r="A47" s="15"/>
      <c r="B47" s="15"/>
      <c r="C47" s="15"/>
      <c r="D47" s="15"/>
      <c r="E47" s="5"/>
      <c r="F47" s="5"/>
      <c r="G47" s="5"/>
      <c r="H47" s="5"/>
      <c r="I47" s="15"/>
      <c r="J47" s="15"/>
      <c r="K47" s="15"/>
      <c r="L47" s="15"/>
      <c r="M47" s="15"/>
      <c r="N47" s="15"/>
      <c r="O47" s="5"/>
      <c r="P47" s="15"/>
      <c r="Q47" s="8"/>
      <c r="R47" s="18"/>
      <c r="S47" s="8"/>
      <c r="T47" s="8"/>
      <c r="U47" s="8"/>
      <c r="V47" s="8"/>
      <c r="W47" s="8"/>
      <c r="X47" s="8"/>
      <c r="Y47" s="8"/>
      <c r="AA47" s="5"/>
      <c r="AB47" s="102"/>
      <c r="AC47" s="6"/>
      <c r="AD47" s="5"/>
      <c r="AE47" s="5"/>
      <c r="AF47" s="5"/>
      <c r="AG47" s="9"/>
      <c r="AH47" s="153"/>
      <c r="AI47" s="153"/>
      <c r="AJ47" s="15"/>
    </row>
    <row r="48" spans="1:36" x14ac:dyDescent="0.25">
      <c r="Q48" s="28"/>
      <c r="R48" s="28"/>
      <c r="S48" s="28"/>
      <c r="T48" s="28"/>
      <c r="U48" s="28"/>
      <c r="V48" s="28"/>
      <c r="W48" s="28"/>
      <c r="X48" s="28"/>
      <c r="Y48" s="28"/>
      <c r="AA48" s="5"/>
      <c r="AB48" s="5"/>
      <c r="AC48" s="6"/>
      <c r="AD48" s="5"/>
      <c r="AE48" s="5"/>
      <c r="AF48" s="5"/>
      <c r="AG48" s="9"/>
      <c r="AH48" s="153"/>
      <c r="AI48" s="153"/>
      <c r="AJ48" s="15"/>
    </row>
    <row r="49" spans="1:36" x14ac:dyDescent="0.25">
      <c r="Q49" s="28"/>
      <c r="R49" s="28"/>
      <c r="S49" s="28"/>
      <c r="T49" s="28"/>
      <c r="U49" s="28"/>
      <c r="V49" s="28"/>
      <c r="W49" s="28"/>
      <c r="X49" s="28"/>
      <c r="Y49" s="28"/>
      <c r="AA49" s="5"/>
      <c r="AB49" s="6"/>
      <c r="AC49" s="6"/>
      <c r="AD49" s="5"/>
      <c r="AE49" s="5"/>
      <c r="AF49" s="5"/>
      <c r="AG49" s="9"/>
      <c r="AH49" s="153"/>
      <c r="AI49" s="153"/>
      <c r="AJ49" s="15"/>
    </row>
    <row r="50" spans="1:36" x14ac:dyDescent="0.25">
      <c r="Q50" s="28"/>
      <c r="R50" s="28"/>
      <c r="S50" s="28"/>
      <c r="T50" s="28"/>
      <c r="U50" s="28"/>
      <c r="V50" s="28"/>
      <c r="W50" s="28"/>
      <c r="X50" s="28"/>
      <c r="Y50" s="28"/>
      <c r="Z50" s="15"/>
      <c r="AA50" s="5"/>
      <c r="AB50" s="6"/>
      <c r="AC50" s="6"/>
      <c r="AD50" s="5"/>
      <c r="AE50" s="5"/>
      <c r="AF50" s="5"/>
      <c r="AG50" s="9"/>
      <c r="AH50" s="152"/>
      <c r="AI50" s="152"/>
      <c r="AJ50" s="15"/>
    </row>
    <row r="51" spans="1:36" x14ac:dyDescent="0.25">
      <c r="A51" s="15"/>
      <c r="B51" s="15"/>
      <c r="C51" s="15"/>
      <c r="D51" s="15"/>
      <c r="E51" s="5"/>
      <c r="F51" s="5"/>
      <c r="G51" s="5"/>
      <c r="H51" s="5"/>
      <c r="I51" s="15"/>
      <c r="J51" s="15"/>
      <c r="K51" s="15"/>
      <c r="L51" s="15"/>
      <c r="M51" s="15"/>
      <c r="N51" s="15"/>
      <c r="O51" s="5"/>
      <c r="P51" s="15"/>
      <c r="Q51" s="28"/>
      <c r="R51" s="28"/>
      <c r="S51" s="28"/>
      <c r="T51" s="28"/>
      <c r="U51" s="28"/>
      <c r="V51" s="28"/>
      <c r="W51" s="28"/>
      <c r="X51" s="28"/>
      <c r="Y51" s="28"/>
      <c r="Z51" s="15"/>
      <c r="AA51" s="5"/>
      <c r="AB51" s="5"/>
      <c r="AC51" s="5"/>
      <c r="AD51" s="5"/>
      <c r="AE51" s="5"/>
      <c r="AF51" s="5"/>
      <c r="AG51" s="5"/>
      <c r="AH51" s="5"/>
      <c r="AI51" s="5"/>
      <c r="AJ51" s="15"/>
    </row>
    <row r="52" spans="1:36" x14ac:dyDescent="0.25">
      <c r="A52" s="15"/>
      <c r="B52" s="15"/>
      <c r="C52" s="15"/>
      <c r="D52" s="15"/>
      <c r="E52" s="5"/>
      <c r="F52" s="5"/>
      <c r="G52" s="5"/>
      <c r="H52" s="5"/>
      <c r="I52" s="15"/>
      <c r="J52" s="15"/>
      <c r="K52" s="15"/>
      <c r="L52" s="15"/>
      <c r="M52" s="15"/>
      <c r="N52" s="15"/>
      <c r="O52" s="5"/>
      <c r="P52" s="15"/>
      <c r="Q52" s="28"/>
      <c r="R52" s="28"/>
      <c r="S52" s="28"/>
      <c r="T52" s="28"/>
      <c r="U52" s="28"/>
      <c r="V52" s="28"/>
      <c r="W52" s="28"/>
      <c r="X52" s="28"/>
      <c r="Y52" s="28"/>
      <c r="Z52" s="15"/>
      <c r="AA52" s="5"/>
      <c r="AB52" s="37"/>
      <c r="AC52" s="37"/>
      <c r="AD52" s="37"/>
      <c r="AE52" s="37"/>
      <c r="AF52" s="37"/>
      <c r="AG52" s="37"/>
      <c r="AH52" s="37"/>
      <c r="AI52" s="37"/>
      <c r="AJ52" s="15"/>
    </row>
    <row r="53" spans="1:36" x14ac:dyDescent="0.25">
      <c r="A53" s="15"/>
      <c r="B53" s="15"/>
      <c r="C53" s="15"/>
      <c r="D53" s="15"/>
      <c r="E53" s="5"/>
      <c r="F53" s="5"/>
      <c r="G53" s="5"/>
      <c r="H53" s="5"/>
      <c r="I53" s="15"/>
      <c r="J53" s="15"/>
      <c r="K53" s="15"/>
      <c r="L53" s="15"/>
      <c r="M53" s="15"/>
      <c r="N53" s="15"/>
      <c r="O53" s="5"/>
      <c r="P53" s="15"/>
      <c r="Q53" s="15"/>
      <c r="R53" s="15"/>
      <c r="S53" s="15"/>
      <c r="T53" s="15"/>
      <c r="U53" s="15"/>
      <c r="V53" s="15"/>
      <c r="W53" s="15"/>
      <c r="X53" s="15"/>
      <c r="Y53" s="15"/>
      <c r="Z53" s="15"/>
      <c r="AA53" s="5"/>
      <c r="AB53" s="5"/>
      <c r="AC53" s="5"/>
      <c r="AD53" s="5"/>
      <c r="AE53" s="5"/>
      <c r="AF53" s="5"/>
      <c r="AG53" s="5"/>
      <c r="AH53" s="5"/>
      <c r="AI53" s="5"/>
      <c r="AJ53" s="15"/>
    </row>
    <row r="54" spans="1:36" x14ac:dyDescent="0.25">
      <c r="A54" s="15"/>
      <c r="B54" s="15"/>
      <c r="C54" s="15"/>
      <c r="D54" s="15"/>
      <c r="E54" s="5"/>
      <c r="F54" s="5"/>
      <c r="G54" s="5"/>
      <c r="H54" s="5"/>
      <c r="I54" s="15"/>
      <c r="J54" s="15"/>
      <c r="K54" s="15"/>
      <c r="L54" s="15"/>
      <c r="M54" s="15"/>
      <c r="N54" s="15"/>
      <c r="O54" s="5"/>
      <c r="P54" s="15"/>
      <c r="Q54" s="15"/>
      <c r="R54" s="15"/>
      <c r="S54" s="15"/>
      <c r="T54" s="15"/>
      <c r="U54" s="15"/>
      <c r="V54" s="15"/>
      <c r="W54" s="15"/>
      <c r="X54" s="15"/>
      <c r="Y54" s="15"/>
      <c r="Z54" s="15"/>
      <c r="AA54" s="36"/>
      <c r="AB54" s="5"/>
      <c r="AC54" s="5"/>
      <c r="AD54" s="5"/>
      <c r="AE54" s="5"/>
      <c r="AF54" s="5"/>
      <c r="AG54" s="5"/>
      <c r="AH54" s="5"/>
      <c r="AI54" s="5"/>
      <c r="AJ54" s="15"/>
    </row>
    <row r="55" spans="1:36" x14ac:dyDescent="0.25">
      <c r="A55" s="15"/>
      <c r="B55" s="15"/>
      <c r="C55" s="15"/>
      <c r="D55" s="15"/>
      <c r="E55" s="5"/>
      <c r="F55" s="5"/>
      <c r="G55" s="5"/>
      <c r="H55" s="5"/>
      <c r="I55" s="15"/>
      <c r="J55" s="15"/>
      <c r="K55" s="15"/>
      <c r="L55" s="15"/>
      <c r="M55" s="15"/>
      <c r="N55" s="15"/>
      <c r="O55" s="5"/>
      <c r="P55" s="15"/>
      <c r="Z55" s="15"/>
      <c r="AA55" s="5"/>
      <c r="AB55" s="15"/>
      <c r="AC55" s="15"/>
      <c r="AD55" s="15"/>
      <c r="AE55" s="15"/>
      <c r="AF55" s="15"/>
      <c r="AH55" s="15"/>
      <c r="AI55" s="15"/>
      <c r="AJ55" s="15"/>
    </row>
    <row r="56" spans="1:36" x14ac:dyDescent="0.25">
      <c r="A56" s="15"/>
      <c r="B56" s="15"/>
      <c r="C56" s="15"/>
      <c r="D56" s="15"/>
      <c r="E56" s="5"/>
      <c r="F56" s="5"/>
      <c r="G56" s="5"/>
      <c r="H56" s="5"/>
      <c r="I56" s="15"/>
      <c r="J56" s="15"/>
      <c r="K56" s="15"/>
      <c r="L56" s="15"/>
      <c r="M56" s="15"/>
      <c r="N56" s="15"/>
      <c r="O56" s="5"/>
      <c r="P56" s="15"/>
      <c r="Z56" s="15"/>
      <c r="AA56" s="5"/>
      <c r="AB56" s="15"/>
      <c r="AC56" s="15"/>
      <c r="AD56" s="15"/>
      <c r="AE56" s="15"/>
      <c r="AF56" s="15"/>
      <c r="AH56" s="15"/>
      <c r="AI56" s="15"/>
      <c r="AJ56" s="15"/>
    </row>
    <row r="57" spans="1:36" x14ac:dyDescent="0.25">
      <c r="A57" s="15"/>
      <c r="B57" s="15"/>
      <c r="C57" s="15"/>
      <c r="D57" s="15"/>
      <c r="E57" s="5"/>
      <c r="F57" s="5"/>
      <c r="G57" s="5"/>
      <c r="H57" s="5"/>
      <c r="I57" s="15"/>
      <c r="J57" s="15"/>
      <c r="K57" s="15"/>
      <c r="L57" s="15"/>
      <c r="M57" s="15"/>
      <c r="N57" s="15"/>
      <c r="O57" s="5"/>
      <c r="P57" s="15"/>
      <c r="AA57" s="15"/>
      <c r="AB57" s="15"/>
      <c r="AC57" s="15"/>
      <c r="AD57" s="15"/>
      <c r="AE57" s="15"/>
      <c r="AF57" s="15"/>
      <c r="AH57" s="15"/>
      <c r="AI57" s="15"/>
    </row>
    <row r="58" spans="1:36" x14ac:dyDescent="0.25">
      <c r="AA58" s="15"/>
      <c r="AB58" s="15"/>
    </row>
  </sheetData>
  <sheetProtection algorithmName="SHA-512" hashValue="he+OU4lsrnSoEHeW88eviWNhqMOhulSRHTibcF7DoFmInbxafNytMnUaBYPQSL/yUPoV4myhD681TY/opzJUGA==" saltValue="JC3bA0d6YffuW9OBIjs6iA==" spinCount="100000" sheet="1" objects="1" scenarios="1"/>
  <mergeCells count="91">
    <mergeCell ref="AR17:AS17"/>
    <mergeCell ref="Q23:R23"/>
    <mergeCell ref="Q24:R24"/>
    <mergeCell ref="AH35:AI35"/>
    <mergeCell ref="AH27:AI27"/>
    <mergeCell ref="AH28:AI28"/>
    <mergeCell ref="AH29:AI29"/>
    <mergeCell ref="AH31:AI31"/>
    <mergeCell ref="AH32:AI32"/>
    <mergeCell ref="AH34:AI34"/>
    <mergeCell ref="AH30:AI30"/>
    <mergeCell ref="AH20:AI20"/>
    <mergeCell ref="Q18:S18"/>
    <mergeCell ref="Q20:R20"/>
    <mergeCell ref="C19:D19"/>
    <mergeCell ref="AH12:AI12"/>
    <mergeCell ref="AH15:AI15"/>
    <mergeCell ref="AH16:AI16"/>
    <mergeCell ref="AH13:AI13"/>
    <mergeCell ref="AH14:AI14"/>
    <mergeCell ref="C16:D16"/>
    <mergeCell ref="C15:D15"/>
    <mergeCell ref="C14:D14"/>
    <mergeCell ref="C13:D13"/>
    <mergeCell ref="I13:L13"/>
    <mergeCell ref="I14:L14"/>
    <mergeCell ref="C18:D18"/>
    <mergeCell ref="AH19:AI19"/>
    <mergeCell ref="I16:L16"/>
    <mergeCell ref="X16:Y16"/>
    <mergeCell ref="A25:L25"/>
    <mergeCell ref="AH17:AI17"/>
    <mergeCell ref="AH18:AI18"/>
    <mergeCell ref="AH22:AI22"/>
    <mergeCell ref="AH24:AI24"/>
    <mergeCell ref="C23:D23"/>
    <mergeCell ref="Q22:R22"/>
    <mergeCell ref="Q21:R21"/>
    <mergeCell ref="I17:L17"/>
    <mergeCell ref="C21:D21"/>
    <mergeCell ref="I21:L21"/>
    <mergeCell ref="I20:L20"/>
    <mergeCell ref="I18:L18"/>
    <mergeCell ref="I19:L19"/>
    <mergeCell ref="C17:D17"/>
    <mergeCell ref="AH21:AI21"/>
    <mergeCell ref="I24:L24"/>
    <mergeCell ref="C24:D24"/>
    <mergeCell ref="C22:D22"/>
    <mergeCell ref="I22:L22"/>
    <mergeCell ref="C20:D20"/>
    <mergeCell ref="I23:L23"/>
    <mergeCell ref="AH50:AI50"/>
    <mergeCell ref="AH47:AI47"/>
    <mergeCell ref="AH48:AI48"/>
    <mergeCell ref="AH46:AI46"/>
    <mergeCell ref="AH49:AI49"/>
    <mergeCell ref="AH45:AI45"/>
    <mergeCell ref="AH38:AI38"/>
    <mergeCell ref="Q25:R25"/>
    <mergeCell ref="Q26:R26"/>
    <mergeCell ref="Q27:R27"/>
    <mergeCell ref="AH41:AI41"/>
    <mergeCell ref="AH40:AI40"/>
    <mergeCell ref="AH39:AI39"/>
    <mergeCell ref="AH36:AI36"/>
    <mergeCell ref="AH37:AI37"/>
    <mergeCell ref="AH25:AI25"/>
    <mergeCell ref="AH26:AI26"/>
    <mergeCell ref="AH44:AI44"/>
    <mergeCell ref="AH43:AI43"/>
    <mergeCell ref="AG1:AI1"/>
    <mergeCell ref="AH9:AI9"/>
    <mergeCell ref="AH10:AI10"/>
    <mergeCell ref="AH11:AI11"/>
    <mergeCell ref="S1:Y1"/>
    <mergeCell ref="B1:Q1"/>
    <mergeCell ref="X7:Y7"/>
    <mergeCell ref="X15:Y15"/>
    <mergeCell ref="C11:D11"/>
    <mergeCell ref="I10:L10"/>
    <mergeCell ref="I11:L11"/>
    <mergeCell ref="C12:D12"/>
    <mergeCell ref="C10:D10"/>
    <mergeCell ref="I15:L15"/>
    <mergeCell ref="I8:L8"/>
    <mergeCell ref="I9:L9"/>
    <mergeCell ref="C7:D7"/>
    <mergeCell ref="C8:D8"/>
    <mergeCell ref="C9:D9"/>
    <mergeCell ref="I7:L7"/>
  </mergeCells>
  <phoneticPr fontId="0" type="noConversion"/>
  <conditionalFormatting sqref="AB48 AB41 AB45">
    <cfRule type="expression" dxfId="100" priority="448" stopIfTrue="1">
      <formula>(AD41="")</formula>
    </cfRule>
    <cfRule type="expression" dxfId="99" priority="449" stopIfTrue="1">
      <formula>(NOT(OR(AD41="A",AD41="B",AD41="C",AD41="D",AD41="X",AD41="P")))</formula>
    </cfRule>
  </conditionalFormatting>
  <conditionalFormatting sqref="AA47:AA52">
    <cfRule type="expression" dxfId="98" priority="452" stopIfTrue="1">
      <formula>(AC45="")</formula>
    </cfRule>
    <cfRule type="expression" dxfId="97" priority="453" stopIfTrue="1">
      <formula>(NOT(OR(AC45="A",AC45="B",AC45="C",AC45="D",AC45="X",AC45="P",AND(AC45&gt;=0,AC45&lt;=4,ISNUMBER(AC45)))))</formula>
    </cfRule>
  </conditionalFormatting>
  <conditionalFormatting sqref="B22 B29:B44 J29:J44 R17 R7 AB45:AB46 AB34:AB41">
    <cfRule type="expression" dxfId="96" priority="241" stopIfTrue="1">
      <formula>(C7="")</formula>
    </cfRule>
  </conditionalFormatting>
  <conditionalFormatting sqref="Q17 Q7 AA34:AA40">
    <cfRule type="expression" dxfId="95" priority="236" stopIfTrue="1">
      <formula>(S7="")</formula>
    </cfRule>
  </conditionalFormatting>
  <conditionalFormatting sqref="A29">
    <cfRule type="expression" dxfId="94" priority="220" stopIfTrue="1">
      <formula>(C29="")</formula>
    </cfRule>
  </conditionalFormatting>
  <conditionalFormatting sqref="B29">
    <cfRule type="expression" dxfId="93" priority="219" stopIfTrue="1">
      <formula>(C29="")</formula>
    </cfRule>
  </conditionalFormatting>
  <conditionalFormatting sqref="I29">
    <cfRule type="expression" dxfId="92" priority="216" stopIfTrue="1">
      <formula>(K29="")</formula>
    </cfRule>
  </conditionalFormatting>
  <conditionalFormatting sqref="J29">
    <cfRule type="expression" dxfId="91" priority="215" stopIfTrue="1">
      <formula>(K29="")</formula>
    </cfRule>
  </conditionalFormatting>
  <conditionalFormatting sqref="H22:H24 AG25:AG30 AG34:AG40 AG9:AG21">
    <cfRule type="expression" dxfId="90" priority="197" stopIfTrue="1">
      <formula>H9&lt;&gt;""</formula>
    </cfRule>
  </conditionalFormatting>
  <conditionalFormatting sqref="A22">
    <cfRule type="expression" dxfId="89" priority="172" stopIfTrue="1">
      <formula>(C22="")</formula>
    </cfRule>
  </conditionalFormatting>
  <conditionalFormatting sqref="B22">
    <cfRule type="expression" dxfId="88" priority="171" stopIfTrue="1">
      <formula>(C22="")</formula>
    </cfRule>
  </conditionalFormatting>
  <conditionalFormatting sqref="AL17">
    <cfRule type="expression" dxfId="87" priority="142" stopIfTrue="1">
      <formula>(AM17="")</formula>
    </cfRule>
  </conditionalFormatting>
  <conditionalFormatting sqref="A3">
    <cfRule type="expression" dxfId="86" priority="764" stopIfTrue="1">
      <formula>SUM(F7:F24)&lt;40</formula>
    </cfRule>
    <cfRule type="expression" dxfId="85" priority="765" stopIfTrue="1">
      <formula>SUM(F7:F24)&gt;40</formula>
    </cfRule>
  </conditionalFormatting>
  <conditionalFormatting sqref="B23">
    <cfRule type="expression" dxfId="84" priority="818" stopIfTrue="1">
      <formula>(C24="")</formula>
    </cfRule>
  </conditionalFormatting>
  <conditionalFormatting sqref="B24">
    <cfRule type="expression" dxfId="83" priority="819" stopIfTrue="1">
      <formula>(#REF!="")</formula>
    </cfRule>
  </conditionalFormatting>
  <conditionalFormatting sqref="AA10:AA13">
    <cfRule type="expression" dxfId="82" priority="109" stopIfTrue="1">
      <formula>(AC10="")</formula>
    </cfRule>
    <cfRule type="expression" dxfId="81" priority="110" stopIfTrue="1">
      <formula>(NOT(OR(AC10="A",AC10="B",AC10="C",AC10="X",AC10="P",AND(AB10&gt;=0,AB10&lt;=4,ISNUMBER(AB10)))))</formula>
    </cfRule>
  </conditionalFormatting>
  <conditionalFormatting sqref="AB10:AB13">
    <cfRule type="expression" dxfId="80" priority="107" stopIfTrue="1">
      <formula>(AC10="")</formula>
    </cfRule>
    <cfRule type="expression" dxfId="79" priority="108" stopIfTrue="1">
      <formula>(NOT(OR(AC10="A",AC10="B",AC10="C",AC10="X",AC10="P",AND(AC10&gt;=0,AC10&lt;=4,ISNUMBER(AC10)))))</formula>
    </cfRule>
  </conditionalFormatting>
  <conditionalFormatting sqref="AA14:AA18">
    <cfRule type="expression" dxfId="78" priority="105" stopIfTrue="1">
      <formula>(AC14="")</formula>
    </cfRule>
    <cfRule type="expression" dxfId="77" priority="106" stopIfTrue="1">
      <formula>(NOT(OR(AC14="A",AC14="B",AC14="C",AC14="X",AC14="P",AND(AB14&gt;=0,AB14&lt;=4,ISNUMBER(AB14)))))</formula>
    </cfRule>
  </conditionalFormatting>
  <conditionalFormatting sqref="AB14:AB18">
    <cfRule type="expression" dxfId="76" priority="103" stopIfTrue="1">
      <formula>(AC14="")</formula>
    </cfRule>
    <cfRule type="expression" dxfId="75" priority="104" stopIfTrue="1">
      <formula>(NOT(OR(AC14="A",AC14="B",AC14="C",AC14="X",AC14="P",AND(AC14&gt;=0,AC14&lt;=4,ISNUMBER(AC14)))))</formula>
    </cfRule>
  </conditionalFormatting>
  <conditionalFormatting sqref="Q25:R25">
    <cfRule type="expression" dxfId="74" priority="86">
      <formula>$Q$25&lt;2</formula>
    </cfRule>
  </conditionalFormatting>
  <conditionalFormatting sqref="A30:A44">
    <cfRule type="expression" dxfId="73" priority="83" stopIfTrue="1">
      <formula>(C30="")</formula>
    </cfRule>
  </conditionalFormatting>
  <conditionalFormatting sqref="B30:B44">
    <cfRule type="expression" dxfId="72" priority="82" stopIfTrue="1">
      <formula>(C30="")</formula>
    </cfRule>
  </conditionalFormatting>
  <conditionalFormatting sqref="I29:I44">
    <cfRule type="expression" dxfId="71" priority="81" stopIfTrue="1">
      <formula>(K29="")</formula>
    </cfRule>
  </conditionalFormatting>
  <conditionalFormatting sqref="J29:J44">
    <cfRule type="expression" dxfId="70" priority="80" stopIfTrue="1">
      <formula>(K29="")</formula>
    </cfRule>
  </conditionalFormatting>
  <conditionalFormatting sqref="AA23">
    <cfRule type="expression" dxfId="69" priority="858" stopIfTrue="1">
      <formula>SUM(AF24:AF30)&lt;19</formula>
    </cfRule>
    <cfRule type="expression" dxfId="68" priority="859" stopIfTrue="1">
      <formula>SUM(AF24:AF30)&gt;19</formula>
    </cfRule>
  </conditionalFormatting>
  <conditionalFormatting sqref="AB19:AB21">
    <cfRule type="expression" dxfId="67" priority="74" stopIfTrue="1">
      <formula>(AC19="")</formula>
    </cfRule>
  </conditionalFormatting>
  <conditionalFormatting sqref="AA19:AA21">
    <cfRule type="expression" dxfId="66" priority="73" stopIfTrue="1">
      <formula>(AC19="")</formula>
    </cfRule>
  </conditionalFormatting>
  <conditionalFormatting sqref="AB9">
    <cfRule type="expression" dxfId="65" priority="72" stopIfTrue="1">
      <formula>(AC9="")</formula>
    </cfRule>
  </conditionalFormatting>
  <conditionalFormatting sqref="AA9">
    <cfRule type="expression" dxfId="64" priority="71" stopIfTrue="1">
      <formula>(AC9="")</formula>
    </cfRule>
  </conditionalFormatting>
  <conditionalFormatting sqref="AB25:AB30">
    <cfRule type="expression" dxfId="63" priority="70" stopIfTrue="1">
      <formula>(AC25="")</formula>
    </cfRule>
  </conditionalFormatting>
  <conditionalFormatting sqref="AA25:AA30">
    <cfRule type="expression" dxfId="62" priority="69" stopIfTrue="1">
      <formula>(AC25="")</formula>
    </cfRule>
  </conditionalFormatting>
  <conditionalFormatting sqref="AG24">
    <cfRule type="expression" dxfId="61" priority="53" stopIfTrue="1">
      <formula>AG24&lt;&gt;""</formula>
    </cfRule>
  </conditionalFormatting>
  <conditionalFormatting sqref="AB24">
    <cfRule type="expression" dxfId="60" priority="52" stopIfTrue="1">
      <formula>(AC24="")</formula>
    </cfRule>
  </conditionalFormatting>
  <conditionalFormatting sqref="AA24">
    <cfRule type="expression" dxfId="59" priority="51" stopIfTrue="1">
      <formula>(AC24="")</formula>
    </cfRule>
  </conditionalFormatting>
  <conditionalFormatting sqref="B8:B12 B20:B21">
    <cfRule type="expression" dxfId="58" priority="49" stopIfTrue="1">
      <formula>(C8="")</formula>
    </cfRule>
  </conditionalFormatting>
  <conditionalFormatting sqref="A8:A12 A20:A21">
    <cfRule type="expression" dxfId="57" priority="48" stopIfTrue="1">
      <formula>(C8="")</formula>
    </cfRule>
  </conditionalFormatting>
  <conditionalFormatting sqref="H20:H21 H7:H12">
    <cfRule type="expression" dxfId="56" priority="47" stopIfTrue="1">
      <formula>H7&lt;&gt;""</formula>
    </cfRule>
  </conditionalFormatting>
  <conditionalFormatting sqref="B7">
    <cfRule type="expression" dxfId="55" priority="46" stopIfTrue="1">
      <formula>(C7="")</formula>
    </cfRule>
  </conditionalFormatting>
  <conditionalFormatting sqref="A7">
    <cfRule type="expression" dxfId="54" priority="45" stopIfTrue="1">
      <formula>(C7="")</formula>
    </cfRule>
  </conditionalFormatting>
  <conditionalFormatting sqref="A13:A17 A19">
    <cfRule type="expression" dxfId="53" priority="44" stopIfTrue="1">
      <formula>(C13="")</formula>
    </cfRule>
  </conditionalFormatting>
  <conditionalFormatting sqref="B13:B17 B19">
    <cfRule type="expression" dxfId="52" priority="43" stopIfTrue="1">
      <formula>(C13="")</formula>
    </cfRule>
  </conditionalFormatting>
  <conditionalFormatting sqref="H13:H17 H19">
    <cfRule type="expression" dxfId="51" priority="42" stopIfTrue="1">
      <formula>H13&lt;&gt;""</formula>
    </cfRule>
  </conditionalFormatting>
  <conditionalFormatting sqref="A18">
    <cfRule type="expression" dxfId="50" priority="41" stopIfTrue="1">
      <formula>(C18="")</formula>
    </cfRule>
  </conditionalFormatting>
  <conditionalFormatting sqref="B18">
    <cfRule type="expression" dxfId="49" priority="40" stopIfTrue="1">
      <formula>(C18="")</formula>
    </cfRule>
  </conditionalFormatting>
  <conditionalFormatting sqref="H18">
    <cfRule type="expression" dxfId="48" priority="39" stopIfTrue="1">
      <formula>H18&lt;&gt;""</formula>
    </cfRule>
  </conditionalFormatting>
  <conditionalFormatting sqref="R15">
    <cfRule type="expression" dxfId="47" priority="38" stopIfTrue="1">
      <formula>(S15="")</formula>
    </cfRule>
  </conditionalFormatting>
  <conditionalFormatting sqref="Q15">
    <cfRule type="expression" dxfId="46" priority="37" stopIfTrue="1">
      <formula>(S15="")</formula>
    </cfRule>
  </conditionalFormatting>
  <conditionalFormatting sqref="R7">
    <cfRule type="expression" dxfId="45" priority="36" stopIfTrue="1">
      <formula>(S7="")</formula>
    </cfRule>
  </conditionalFormatting>
  <conditionalFormatting sqref="W7 W15">
    <cfRule type="expression" dxfId="44" priority="35" stopIfTrue="1">
      <formula>W7&lt;&gt;""</formula>
    </cfRule>
  </conditionalFormatting>
  <conditionalFormatting sqref="R14">
    <cfRule type="expression" dxfId="43" priority="34" stopIfTrue="1">
      <formula>(S14="")</formula>
    </cfRule>
  </conditionalFormatting>
  <conditionalFormatting sqref="Q14">
    <cfRule type="expression" dxfId="42" priority="33" stopIfTrue="1">
      <formula>(S14="")</formula>
    </cfRule>
  </conditionalFormatting>
  <conditionalFormatting sqref="W14">
    <cfRule type="expression" dxfId="41" priority="32" stopIfTrue="1">
      <formula>W14&lt;&gt;""</formula>
    </cfRule>
  </conditionalFormatting>
  <conditionalFormatting sqref="R13">
    <cfRule type="expression" dxfId="40" priority="31" stopIfTrue="1">
      <formula>(S13="")</formula>
    </cfRule>
  </conditionalFormatting>
  <conditionalFormatting sqref="Q13">
    <cfRule type="expression" dxfId="39" priority="30" stopIfTrue="1">
      <formula>(S13="")</formula>
    </cfRule>
  </conditionalFormatting>
  <conditionalFormatting sqref="W13">
    <cfRule type="expression" dxfId="38" priority="29" stopIfTrue="1">
      <formula>W13&lt;&gt;""</formula>
    </cfRule>
  </conditionalFormatting>
  <conditionalFormatting sqref="R11">
    <cfRule type="expression" dxfId="37" priority="28" stopIfTrue="1">
      <formula>(S11="")</formula>
    </cfRule>
  </conditionalFormatting>
  <conditionalFormatting sqref="Q11">
    <cfRule type="expression" dxfId="36" priority="27" stopIfTrue="1">
      <formula>(S11="")</formula>
    </cfRule>
  </conditionalFormatting>
  <conditionalFormatting sqref="W11">
    <cfRule type="expression" dxfId="35" priority="26" stopIfTrue="1">
      <formula>W11&lt;&gt;""</formula>
    </cfRule>
  </conditionalFormatting>
  <conditionalFormatting sqref="AA7:AA8">
    <cfRule type="expression" dxfId="34" priority="901" stopIfTrue="1">
      <formula>SUM(AF9:AF22)&lt;38</formula>
    </cfRule>
    <cfRule type="expression" dxfId="33" priority="902" stopIfTrue="1">
      <formula>SUM(AF9:AF22)&gt;38</formula>
    </cfRule>
  </conditionalFormatting>
  <conditionalFormatting sqref="R10">
    <cfRule type="expression" dxfId="32" priority="25" stopIfTrue="1">
      <formula>(S10="")</formula>
    </cfRule>
  </conditionalFormatting>
  <conditionalFormatting sqref="Q10">
    <cfRule type="expression" dxfId="31" priority="24" stopIfTrue="1">
      <formula>(S10="")</formula>
    </cfRule>
  </conditionalFormatting>
  <conditionalFormatting sqref="W10">
    <cfRule type="expression" dxfId="30" priority="23" stopIfTrue="1">
      <formula>W10&lt;&gt;""</formula>
    </cfRule>
  </conditionalFormatting>
  <conditionalFormatting sqref="R9">
    <cfRule type="expression" dxfId="29" priority="22" stopIfTrue="1">
      <formula>(S9="")</formula>
    </cfRule>
  </conditionalFormatting>
  <conditionalFormatting sqref="Q9">
    <cfRule type="expression" dxfId="28" priority="21" stopIfTrue="1">
      <formula>(S9="")</formula>
    </cfRule>
  </conditionalFormatting>
  <conditionalFormatting sqref="W9">
    <cfRule type="expression" dxfId="27" priority="20" stopIfTrue="1">
      <formula>W9&lt;&gt;""</formula>
    </cfRule>
  </conditionalFormatting>
  <conditionalFormatting sqref="R12">
    <cfRule type="expression" dxfId="26" priority="19" stopIfTrue="1">
      <formula>(S12="")</formula>
    </cfRule>
  </conditionalFormatting>
  <conditionalFormatting sqref="Q12">
    <cfRule type="expression" dxfId="25" priority="18" stopIfTrue="1">
      <formula>(S12="")</formula>
    </cfRule>
  </conditionalFormatting>
  <conditionalFormatting sqref="W12">
    <cfRule type="expression" dxfId="24" priority="17" stopIfTrue="1">
      <formula>W12&lt;&gt;""</formula>
    </cfRule>
  </conditionalFormatting>
  <conditionalFormatting sqref="Q3">
    <cfRule type="expression" dxfId="23" priority="930" stopIfTrue="1">
      <formula>SUM(U7:U15)&lt;26</formula>
    </cfRule>
    <cfRule type="expression" dxfId="22" priority="931" stopIfTrue="1">
      <formula>SUM(U7:U15)&gt;26</formula>
    </cfRule>
  </conditionalFormatting>
  <conditionalFormatting sqref="R8">
    <cfRule type="expression" dxfId="21" priority="16" stopIfTrue="1">
      <formula>(S8="")</formula>
    </cfRule>
  </conditionalFormatting>
  <conditionalFormatting sqref="Q8">
    <cfRule type="expression" dxfId="20" priority="15" stopIfTrue="1">
      <formula>(S8="")</formula>
    </cfRule>
  </conditionalFormatting>
  <conditionalFormatting sqref="W8">
    <cfRule type="expression" dxfId="19" priority="14" stopIfTrue="1">
      <formula>W8&lt;&gt;""</formula>
    </cfRule>
  </conditionalFormatting>
  <conditionalFormatting sqref="AA46">
    <cfRule type="expression" dxfId="18" priority="936" stopIfTrue="1">
      <formula>(AC41="")</formula>
    </cfRule>
    <cfRule type="expression" dxfId="17" priority="937" stopIfTrue="1">
      <formula>(NOT(OR(AC41="A",AC41="B",AC41="C",AC41="D",AC41="X",AC41="P",AND(AC41&gt;=0,AC41&lt;=4,ISNUMBER(AC41)))))</formula>
    </cfRule>
  </conditionalFormatting>
  <conditionalFormatting sqref="AG44">
    <cfRule type="expression" dxfId="16" priority="11" stopIfTrue="1">
      <formula>AG44&lt;&gt;""</formula>
    </cfRule>
  </conditionalFormatting>
  <conditionalFormatting sqref="AA42">
    <cfRule type="expression" dxfId="15" priority="12" stopIfTrue="1">
      <formula>SUM(AF43:AF44)&lt;1</formula>
    </cfRule>
    <cfRule type="expression" dxfId="14" priority="13" stopIfTrue="1">
      <formula>SUM(AF43:AF441)&gt;1</formula>
    </cfRule>
  </conditionalFormatting>
  <conditionalFormatting sqref="AB44">
    <cfRule type="expression" dxfId="13" priority="10" stopIfTrue="1">
      <formula>(AC44="")</formula>
    </cfRule>
  </conditionalFormatting>
  <conditionalFormatting sqref="AA44">
    <cfRule type="expression" dxfId="12" priority="9" stopIfTrue="1">
      <formula>(AC44="")</formula>
    </cfRule>
  </conditionalFormatting>
  <conditionalFormatting sqref="AG43">
    <cfRule type="expression" dxfId="11" priority="8" stopIfTrue="1">
      <formula>AG43&lt;&gt;""</formula>
    </cfRule>
  </conditionalFormatting>
  <conditionalFormatting sqref="AB43">
    <cfRule type="expression" dxfId="10" priority="7" stopIfTrue="1">
      <formula>(AC43="")</formula>
    </cfRule>
  </conditionalFormatting>
  <conditionalFormatting sqref="AA43">
    <cfRule type="expression" dxfId="9" priority="6" stopIfTrue="1">
      <formula>(AC43="")</formula>
    </cfRule>
  </conditionalFormatting>
  <conditionalFormatting sqref="AA33">
    <cfRule type="expression" dxfId="8" priority="938" stopIfTrue="1">
      <formula>SUM(AF34:AF40)&lt;6</formula>
    </cfRule>
    <cfRule type="expression" dxfId="7" priority="939" stopIfTrue="1">
      <formula>SUM(AF34:AF40)&gt;6</formula>
    </cfRule>
  </conditionalFormatting>
  <conditionalFormatting sqref="AA3">
    <cfRule type="expression" dxfId="6" priority="944" stopIfTrue="1">
      <formula>SUM(AE9:AE44)&lt;64</formula>
    </cfRule>
    <cfRule type="expression" dxfId="5" priority="945" stopIfTrue="1">
      <formula>SUM(AE9:AE44)&gt;64</formula>
    </cfRule>
  </conditionalFormatting>
  <conditionalFormatting sqref="R16">
    <cfRule type="expression" dxfId="4" priority="5" stopIfTrue="1">
      <formula>(S16="")</formula>
    </cfRule>
  </conditionalFormatting>
  <conditionalFormatting sqref="Q16">
    <cfRule type="expression" dxfId="3" priority="4" stopIfTrue="1">
      <formula>(S16="")</formula>
    </cfRule>
  </conditionalFormatting>
  <conditionalFormatting sqref="W16">
    <cfRule type="expression" dxfId="2" priority="3" stopIfTrue="1">
      <formula>W16&lt;&gt;""</formula>
    </cfRule>
  </conditionalFormatting>
  <conditionalFormatting sqref="Q21:R21">
    <cfRule type="expression" dxfId="1" priority="2">
      <formula>$Q$21&lt;2</formula>
    </cfRule>
  </conditionalFormatting>
  <conditionalFormatting sqref="Q26:R26">
    <cfRule type="expression" dxfId="0" priority="1">
      <formula>"$Q$26&lt;2"</formula>
    </cfRule>
  </conditionalFormatting>
  <printOptions horizontalCentered="1" verticalCentered="1"/>
  <pageMargins left="0.3" right="0.3" top="0.2" bottom="0.2" header="0.5" footer="0.5"/>
  <pageSetup scale="9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C21" sqref="C21:D21"/>
    </sheetView>
  </sheetViews>
  <sheetFormatPr defaultColWidth="9.109375" defaultRowHeight="13.2" x14ac:dyDescent="0.25"/>
  <cols>
    <col min="1" max="1" width="4" style="58" customWidth="1"/>
    <col min="2" max="2" width="17" style="58" customWidth="1"/>
    <col min="3" max="3" width="12" style="58" customWidth="1"/>
    <col min="4" max="4" width="19.33203125" style="58" customWidth="1"/>
    <col min="5" max="5" width="31.109375" style="59" customWidth="1"/>
    <col min="6" max="6" width="13.88671875" style="59" customWidth="1"/>
    <col min="7" max="7" width="9.109375" style="58" hidden="1" customWidth="1"/>
    <col min="8" max="8" width="0.33203125" style="58" customWidth="1"/>
    <col min="9" max="9" width="9.109375" style="58" hidden="1" customWidth="1"/>
    <col min="10" max="16384" width="9.109375" style="58"/>
  </cols>
  <sheetData>
    <row r="1" spans="1:8" s="40" customFormat="1" ht="18.899999999999999" customHeight="1" x14ac:dyDescent="0.3">
      <c r="A1" s="163" t="s">
        <v>34</v>
      </c>
      <c r="B1" s="163"/>
      <c r="C1" s="163"/>
      <c r="D1" s="163"/>
      <c r="E1" s="163"/>
      <c r="F1" s="163"/>
      <c r="G1" s="39"/>
      <c r="H1" s="39"/>
    </row>
    <row r="2" spans="1:8" s="42" customFormat="1" ht="15.75" customHeight="1" x14ac:dyDescent="0.3">
      <c r="A2" s="164" t="s">
        <v>35</v>
      </c>
      <c r="B2" s="164"/>
      <c r="C2" s="164"/>
      <c r="D2" s="164"/>
      <c r="E2" s="164"/>
      <c r="F2" s="164"/>
      <c r="G2" s="41"/>
      <c r="H2" s="41"/>
    </row>
    <row r="3" spans="1:8" s="42" customFormat="1" ht="15" customHeight="1" x14ac:dyDescent="0.3">
      <c r="A3" s="164" t="s">
        <v>58</v>
      </c>
      <c r="B3" s="164"/>
      <c r="C3" s="164"/>
      <c r="D3" s="164"/>
      <c r="E3" s="164"/>
      <c r="F3" s="164"/>
      <c r="G3" s="41"/>
      <c r="H3" s="41"/>
    </row>
    <row r="4" spans="1:8" s="42" customFormat="1" ht="15.6" x14ac:dyDescent="0.3">
      <c r="A4" s="43"/>
      <c r="B4" s="43"/>
      <c r="C4" s="43"/>
      <c r="D4" s="43"/>
      <c r="E4" s="44"/>
      <c r="F4" s="44"/>
      <c r="G4" s="41"/>
      <c r="H4" s="41"/>
    </row>
    <row r="5" spans="1:8" s="42" customFormat="1" ht="30.75" customHeight="1" x14ac:dyDescent="0.3">
      <c r="A5" s="43"/>
      <c r="B5" s="43"/>
      <c r="C5" s="43"/>
      <c r="D5" s="43"/>
      <c r="E5" s="44"/>
      <c r="F5" s="44"/>
      <c r="G5" s="41"/>
      <c r="H5" s="41"/>
    </row>
    <row r="6" spans="1:8" s="42" customFormat="1" ht="18" x14ac:dyDescent="0.35">
      <c r="A6" s="45" t="s">
        <v>36</v>
      </c>
      <c r="B6" s="46"/>
      <c r="C6" s="46"/>
      <c r="D6" s="46"/>
      <c r="E6" s="47" t="s">
        <v>37</v>
      </c>
      <c r="F6" s="44"/>
      <c r="G6" s="41"/>
      <c r="H6" s="41"/>
    </row>
    <row r="7" spans="1:8" s="42" customFormat="1" ht="17.399999999999999" x14ac:dyDescent="0.3">
      <c r="A7" s="43"/>
      <c r="B7" s="165" t="str">
        <f>'AGCM-ANSI'!B1</f>
        <v>LNAME, FNAME</v>
      </c>
      <c r="C7" s="165"/>
      <c r="D7" s="165"/>
      <c r="E7" s="166"/>
      <c r="F7" s="167"/>
      <c r="G7" s="41"/>
      <c r="H7" s="41"/>
    </row>
    <row r="8" spans="1:8" s="42" customFormat="1" ht="10.5" customHeight="1" x14ac:dyDescent="0.3">
      <c r="A8" s="43"/>
      <c r="B8" s="43"/>
      <c r="C8" s="43"/>
      <c r="D8" s="43"/>
      <c r="E8" s="44"/>
      <c r="F8" s="44"/>
      <c r="G8" s="41"/>
      <c r="H8" s="41"/>
    </row>
    <row r="9" spans="1:8" s="42" customFormat="1" ht="18" x14ac:dyDescent="0.35">
      <c r="A9" s="45" t="s">
        <v>1</v>
      </c>
      <c r="B9" s="46"/>
      <c r="C9" s="46"/>
      <c r="D9" s="46"/>
      <c r="E9" s="47" t="s">
        <v>38</v>
      </c>
      <c r="F9" s="44"/>
      <c r="G9" s="41"/>
      <c r="H9" s="41"/>
    </row>
    <row r="10" spans="1:8" s="42" customFormat="1" ht="18.899999999999999" customHeight="1" x14ac:dyDescent="0.3">
      <c r="A10" s="43"/>
      <c r="B10" s="168" t="str">
        <f>'AGCM-ANSI'!S1</f>
        <v>99-999-999</v>
      </c>
      <c r="C10" s="168"/>
      <c r="D10" s="168"/>
      <c r="E10" s="109">
        <f>'AGCM-ANSI'!Q18</f>
        <v>0</v>
      </c>
      <c r="F10" s="44"/>
      <c r="G10" s="41"/>
      <c r="H10" s="41"/>
    </row>
    <row r="11" spans="1:8" s="42" customFormat="1" ht="18" x14ac:dyDescent="0.35">
      <c r="A11" s="45"/>
      <c r="B11" s="46"/>
      <c r="C11" s="46"/>
      <c r="D11" s="46"/>
      <c r="E11" s="49"/>
      <c r="F11" s="44"/>
      <c r="G11" s="41"/>
      <c r="H11" s="41"/>
    </row>
    <row r="12" spans="1:8" s="42" customFormat="1" ht="18" x14ac:dyDescent="0.35">
      <c r="A12" s="47" t="s">
        <v>39</v>
      </c>
      <c r="B12" s="44"/>
      <c r="C12" s="44"/>
      <c r="D12" s="44"/>
      <c r="E12" s="50" t="s">
        <v>40</v>
      </c>
      <c r="F12" s="50"/>
      <c r="G12" s="41"/>
      <c r="H12" s="41"/>
    </row>
    <row r="13" spans="1:8" s="42" customFormat="1" ht="17.399999999999999" x14ac:dyDescent="0.3">
      <c r="A13" s="90"/>
      <c r="B13" s="169"/>
      <c r="C13" s="169"/>
      <c r="D13" s="169"/>
      <c r="E13" s="170" t="str">
        <f>'AGCM-ANSI'!Z1</f>
        <v>AGCM-ANSI</v>
      </c>
      <c r="F13" s="170"/>
      <c r="G13" s="171"/>
      <c r="H13" s="41"/>
    </row>
    <row r="14" spans="1:8" s="42" customFormat="1" ht="10.5" customHeight="1" x14ac:dyDescent="0.3">
      <c r="A14" s="43"/>
      <c r="B14" s="172"/>
      <c r="C14" s="172"/>
      <c r="D14" s="51"/>
      <c r="E14" s="44"/>
      <c r="F14" s="44"/>
      <c r="G14" s="41"/>
      <c r="H14" s="41"/>
    </row>
    <row r="15" spans="1:8" s="42" customFormat="1" ht="18" x14ac:dyDescent="0.35">
      <c r="A15" s="45" t="s">
        <v>41</v>
      </c>
      <c r="B15" s="46"/>
      <c r="C15" s="46"/>
      <c r="D15" s="46"/>
      <c r="E15" s="47" t="s">
        <v>42</v>
      </c>
      <c r="F15" s="44"/>
      <c r="G15" s="41"/>
      <c r="H15" s="41"/>
    </row>
    <row r="16" spans="1:8" s="42" customFormat="1" ht="17.399999999999999" x14ac:dyDescent="0.3">
      <c r="A16" s="43"/>
      <c r="B16" s="165" t="str">
        <f>'AGCM-ANSI'!AG1</f>
        <v>ADVISOR</v>
      </c>
      <c r="C16" s="165"/>
      <c r="D16" s="48"/>
      <c r="E16" s="100" t="str">
        <f>'AGCM-ANSI'!Q21</f>
        <v>N/A</v>
      </c>
      <c r="F16" s="44"/>
      <c r="G16" s="41"/>
      <c r="H16" s="41"/>
    </row>
    <row r="17" spans="1:8" s="42" customFormat="1" ht="10.5" customHeight="1" x14ac:dyDescent="0.3">
      <c r="A17" s="43"/>
      <c r="B17" s="43"/>
      <c r="C17" s="43"/>
      <c r="D17" s="43"/>
      <c r="E17" s="44"/>
      <c r="F17" s="44"/>
      <c r="G17" s="41"/>
      <c r="H17" s="41"/>
    </row>
    <row r="18" spans="1:8" s="42" customFormat="1" ht="18" x14ac:dyDescent="0.35">
      <c r="A18" s="45"/>
      <c r="B18" s="173" t="s">
        <v>43</v>
      </c>
      <c r="C18" s="173"/>
      <c r="D18" s="173"/>
      <c r="E18" s="47" t="s">
        <v>44</v>
      </c>
      <c r="F18" s="44"/>
      <c r="G18" s="41"/>
      <c r="H18" s="41"/>
    </row>
    <row r="19" spans="1:8" s="42" customFormat="1" ht="15.75" customHeight="1" x14ac:dyDescent="0.3">
      <c r="A19" s="43"/>
      <c r="B19" s="173"/>
      <c r="C19" s="173"/>
      <c r="D19" s="173"/>
      <c r="E19" s="100" t="str">
        <f>'AGCM-ANSI'!Q25</f>
        <v>N/A</v>
      </c>
      <c r="F19" s="44"/>
      <c r="G19" s="41"/>
      <c r="H19" s="41"/>
    </row>
    <row r="20" spans="1:8" s="42" customFormat="1" ht="21.3" customHeight="1" x14ac:dyDescent="0.35">
      <c r="A20" s="45" t="s">
        <v>55</v>
      </c>
      <c r="B20" s="46"/>
      <c r="C20" s="101">
        <f>'AGCM-ANSI'!Q20</f>
        <v>0</v>
      </c>
      <c r="D20" s="92"/>
      <c r="E20" s="44" t="s">
        <v>45</v>
      </c>
      <c r="F20" s="110">
        <f>'AGCM-ANSI'!Q23</f>
        <v>0</v>
      </c>
      <c r="G20" s="41"/>
      <c r="H20" s="41"/>
    </row>
    <row r="21" spans="1:8" s="42" customFormat="1" ht="18" x14ac:dyDescent="0.35">
      <c r="A21" s="45" t="s">
        <v>46</v>
      </c>
      <c r="B21" s="46"/>
      <c r="C21" s="162"/>
      <c r="D21" s="162"/>
      <c r="E21" s="44" t="s">
        <v>47</v>
      </c>
      <c r="F21" s="110">
        <f>'AGCM-ANSI'!Q24</f>
        <v>0</v>
      </c>
      <c r="G21" s="41"/>
      <c r="H21" s="41"/>
    </row>
    <row r="22" spans="1:8" s="42" customFormat="1" ht="5.25" customHeight="1" x14ac:dyDescent="0.3">
      <c r="A22" s="43"/>
      <c r="B22" s="43"/>
      <c r="C22" s="43"/>
      <c r="D22" s="43"/>
      <c r="E22" s="44"/>
      <c r="F22" s="44"/>
      <c r="G22" s="41"/>
      <c r="H22" s="41"/>
    </row>
    <row r="23" spans="1:8" s="42" customFormat="1" ht="18" x14ac:dyDescent="0.35">
      <c r="A23" s="45" t="s">
        <v>48</v>
      </c>
      <c r="B23" s="43"/>
      <c r="C23" s="43"/>
      <c r="D23" s="52"/>
      <c r="E23" s="44"/>
      <c r="F23" s="44"/>
      <c r="G23" s="41"/>
      <c r="H23" s="41"/>
    </row>
    <row r="24" spans="1:8" s="42" customFormat="1" ht="3.3" customHeight="1" x14ac:dyDescent="0.3">
      <c r="A24" s="46"/>
      <c r="B24" s="43"/>
      <c r="C24" s="43"/>
      <c r="D24" s="43"/>
      <c r="E24" s="44"/>
      <c r="F24" s="44"/>
      <c r="G24" s="41"/>
      <c r="H24" s="41"/>
    </row>
    <row r="25" spans="1:8" s="42" customFormat="1" ht="48.75" customHeight="1" x14ac:dyDescent="0.3">
      <c r="A25" s="53"/>
      <c r="B25" s="175"/>
      <c r="C25" s="176"/>
      <c r="D25" s="176"/>
      <c r="E25" s="176"/>
      <c r="F25" s="176"/>
      <c r="G25" s="41"/>
      <c r="H25" s="41"/>
    </row>
    <row r="26" spans="1:8" s="42" customFormat="1" ht="3.3" customHeight="1" x14ac:dyDescent="0.3">
      <c r="A26" s="43"/>
      <c r="B26" s="43"/>
      <c r="C26" s="43"/>
      <c r="D26" s="43"/>
      <c r="E26" s="44"/>
      <c r="F26" s="44"/>
      <c r="G26" s="41"/>
      <c r="H26" s="41"/>
    </row>
    <row r="27" spans="1:8" s="42" customFormat="1" ht="24" customHeight="1" x14ac:dyDescent="0.35">
      <c r="A27" s="45" t="s">
        <v>49</v>
      </c>
      <c r="B27" s="43"/>
      <c r="C27" s="43"/>
      <c r="D27" s="93"/>
      <c r="E27" s="44" t="s">
        <v>50</v>
      </c>
      <c r="F27" s="44"/>
      <c r="G27" s="41"/>
      <c r="H27" s="41"/>
    </row>
    <row r="28" spans="1:8" s="42" customFormat="1" ht="21.3" hidden="1" customHeight="1" x14ac:dyDescent="0.3">
      <c r="A28" s="43"/>
      <c r="B28" s="177"/>
      <c r="C28" s="177"/>
      <c r="D28" s="68"/>
      <c r="E28" s="44"/>
      <c r="F28" s="44"/>
      <c r="G28" s="41"/>
      <c r="H28" s="41"/>
    </row>
    <row r="29" spans="1:8" s="42" customFormat="1" ht="19.5" customHeight="1" x14ac:dyDescent="0.3">
      <c r="A29" s="94"/>
      <c r="B29" s="178"/>
      <c r="C29" s="178"/>
      <c r="D29" s="178"/>
      <c r="E29" s="179"/>
      <c r="F29" s="179"/>
      <c r="G29" s="41"/>
      <c r="H29" s="41"/>
    </row>
    <row r="30" spans="1:8" s="42" customFormat="1" ht="6.75" customHeight="1" x14ac:dyDescent="0.35">
      <c r="A30" s="45"/>
      <c r="B30" s="43"/>
      <c r="C30" s="43"/>
      <c r="D30" s="95"/>
      <c r="E30" s="44"/>
      <c r="F30" s="44"/>
      <c r="G30" s="41"/>
      <c r="H30" s="41"/>
    </row>
    <row r="31" spans="1:8" s="42" customFormat="1" ht="19.5" customHeight="1" x14ac:dyDescent="0.35">
      <c r="A31" s="45" t="s">
        <v>51</v>
      </c>
      <c r="B31" s="43"/>
      <c r="C31" s="43"/>
      <c r="D31" s="54"/>
      <c r="E31" s="91"/>
      <c r="F31" s="44"/>
      <c r="G31" s="41"/>
      <c r="H31" s="41"/>
    </row>
    <row r="32" spans="1:8" s="42" customFormat="1" ht="15.75" customHeight="1" x14ac:dyDescent="0.35">
      <c r="A32" s="43"/>
      <c r="B32" s="96"/>
      <c r="C32" s="45"/>
      <c r="D32" s="45"/>
      <c r="E32" s="44" t="s">
        <v>56</v>
      </c>
      <c r="F32" s="44"/>
      <c r="G32" s="41"/>
      <c r="H32" s="41"/>
    </row>
    <row r="33" spans="1:9" s="42" customFormat="1" ht="6.75" customHeight="1" x14ac:dyDescent="0.35">
      <c r="A33" s="43"/>
      <c r="B33" s="45"/>
      <c r="C33" s="45"/>
      <c r="D33" s="45"/>
      <c r="E33" s="44"/>
      <c r="F33" s="44"/>
      <c r="G33" s="41"/>
      <c r="H33" s="41"/>
    </row>
    <row r="34" spans="1:9" s="42" customFormat="1" ht="16.5" customHeight="1" x14ac:dyDescent="0.3">
      <c r="A34" s="43"/>
      <c r="B34" s="43"/>
      <c r="C34" s="43"/>
      <c r="D34" s="43"/>
      <c r="E34" s="44"/>
      <c r="F34" s="44"/>
      <c r="G34" s="41"/>
      <c r="H34" s="41"/>
    </row>
    <row r="35" spans="1:9" s="42" customFormat="1" ht="15.6" x14ac:dyDescent="0.3">
      <c r="A35" s="43"/>
      <c r="B35" s="43"/>
      <c r="C35" s="43"/>
      <c r="D35" s="43"/>
      <c r="E35" s="44"/>
      <c r="F35" s="44"/>
      <c r="G35" s="41"/>
      <c r="H35" s="41"/>
    </row>
    <row r="36" spans="1:9" s="42" customFormat="1" ht="15.6" x14ac:dyDescent="0.3">
      <c r="A36" s="43"/>
      <c r="B36" s="43"/>
      <c r="C36" s="43"/>
      <c r="D36" s="43"/>
      <c r="E36" s="44"/>
      <c r="F36" s="44"/>
      <c r="G36" s="41"/>
      <c r="H36" s="41"/>
    </row>
    <row r="37" spans="1:9" ht="19.5" customHeight="1" x14ac:dyDescent="0.3">
      <c r="A37" s="43"/>
      <c r="B37" s="43"/>
      <c r="C37" s="43"/>
      <c r="D37" s="43"/>
      <c r="E37" s="56"/>
      <c r="F37" s="56"/>
      <c r="G37" s="57"/>
      <c r="H37" s="57"/>
    </row>
    <row r="38" spans="1:9" ht="18" x14ac:dyDescent="0.35">
      <c r="A38" s="45" t="s">
        <v>57</v>
      </c>
      <c r="B38" s="55"/>
      <c r="C38" s="55"/>
      <c r="D38" s="55"/>
      <c r="E38" s="97"/>
      <c r="F38" s="97"/>
      <c r="G38" s="57"/>
      <c r="H38" s="57"/>
    </row>
    <row r="39" spans="1:9" ht="15.6" x14ac:dyDescent="0.3">
      <c r="A39" s="56"/>
      <c r="B39" s="174" t="s">
        <v>73</v>
      </c>
      <c r="C39" s="174"/>
      <c r="D39" s="174"/>
      <c r="E39" s="174"/>
      <c r="F39" s="174"/>
      <c r="G39" s="174"/>
      <c r="H39" s="174"/>
      <c r="I39" s="174"/>
    </row>
    <row r="40" spans="1:9" x14ac:dyDescent="0.25">
      <c r="A40" s="55"/>
      <c r="B40" s="55"/>
      <c r="C40" s="55"/>
      <c r="D40" s="55"/>
      <c r="E40" s="56"/>
      <c r="F40" s="56"/>
      <c r="G40" s="57"/>
      <c r="H40" s="57"/>
    </row>
    <row r="41" spans="1:9" ht="3.75" customHeight="1" x14ac:dyDescent="0.25">
      <c r="A41" s="55"/>
      <c r="B41" s="55"/>
      <c r="C41" s="55"/>
      <c r="D41" s="55"/>
      <c r="E41" s="97"/>
      <c r="F41" s="97"/>
      <c r="G41" s="57"/>
      <c r="H41" s="57"/>
    </row>
    <row r="42" spans="1:9" ht="15" customHeight="1" x14ac:dyDescent="0.3">
      <c r="A42" s="55"/>
      <c r="B42" s="174" t="s">
        <v>74</v>
      </c>
      <c r="C42" s="174"/>
      <c r="D42" s="174"/>
      <c r="E42" s="174"/>
      <c r="F42" s="174"/>
      <c r="G42" s="174"/>
      <c r="H42" s="174"/>
      <c r="I42" s="174"/>
    </row>
    <row r="43" spans="1:9" x14ac:dyDescent="0.25">
      <c r="C43" s="97"/>
      <c r="D43" s="97"/>
    </row>
    <row r="44" spans="1:9" x14ac:dyDescent="0.25">
      <c r="E44" s="97"/>
      <c r="F44" s="97"/>
    </row>
    <row r="45" spans="1:9" ht="13.8" customHeight="1" x14ac:dyDescent="0.3">
      <c r="B45" s="174" t="s">
        <v>75</v>
      </c>
      <c r="C45" s="174"/>
      <c r="D45" s="174"/>
      <c r="E45" s="174"/>
      <c r="F45" s="174"/>
      <c r="G45" s="174"/>
      <c r="H45" s="174"/>
      <c r="I45" s="174"/>
    </row>
    <row r="46" spans="1:9" x14ac:dyDescent="0.25">
      <c r="C46" s="98"/>
      <c r="D46" s="98"/>
    </row>
  </sheetData>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ColWidth="8.6640625" defaultRowHeight="15" customHeight="1" x14ac:dyDescent="0.25"/>
  <cols>
    <col min="1" max="1" width="10.6640625" style="61" customWidth="1"/>
    <col min="2" max="2" width="86.6640625" style="60" customWidth="1"/>
    <col min="3" max="16384" width="8.6640625" style="58"/>
  </cols>
  <sheetData>
    <row r="1" spans="1:2" ht="24.9" customHeight="1" thickBot="1" x14ac:dyDescent="0.3">
      <c r="A1" s="63" t="s">
        <v>53</v>
      </c>
      <c r="B1" s="62" t="s">
        <v>52</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68" sqref="D68"/>
    </sheetView>
  </sheetViews>
  <sheetFormatPr defaultRowHeight="13.2" x14ac:dyDescent="0.25"/>
  <cols>
    <col min="1" max="1" width="104.88671875" customWidth="1"/>
  </cols>
  <sheetData/>
  <sheetProtection algorithmName="SHA-512" hashValue="CpzGf3ia39kUGvF6SAzLjFFBUlCmVAlrP3tLclfTzw5XImrGhSBBMqIRxxzc+vgZGk6X2cVpOk0eY/WIvedRxw==" saltValue="S44JlJB2xUgS0JrCkGSVs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AGCM-ANSI</vt:lpstr>
      <vt:lpstr>GRAD CHECK</vt:lpstr>
      <vt:lpstr>ADVISOR'S NOTES</vt:lpstr>
      <vt:lpstr>CourseLeaf Degree Sheet</vt:lpstr>
      <vt:lpstr>'AGCM-ANSI'!Print_Area</vt:lpstr>
      <vt:lpstr>'CourseLeaf Degree Sheet'!Print_Area</vt:lpstr>
      <vt:lpstr>'GRAD CHECK'!Print_Area</vt:lpstr>
    </vt:vector>
  </TitlesOfParts>
  <Company>Weiser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degree sheets</dc:title>
  <dc:creator>patty.hood@okstate.edu</dc:creator>
  <cp:lastModifiedBy>Hernandez Hernandez, Carmen</cp:lastModifiedBy>
  <cp:lastPrinted>2018-04-25T20:02:12Z</cp:lastPrinted>
  <dcterms:created xsi:type="dcterms:W3CDTF">1999-10-24T20:59:00Z</dcterms:created>
  <dcterms:modified xsi:type="dcterms:W3CDTF">2020-06-30T15:46:43Z</dcterms:modified>
</cp:coreProperties>
</file>