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GBUS-PVBM" sheetId="3" r:id="rId1"/>
    <sheet name="GRAD CHECK" sheetId="4" r:id="rId2"/>
    <sheet name="ADVISOR'S NOTES" sheetId="1" r:id="rId3"/>
    <sheet name="CourseLeaf Degree Sheet" sheetId="5" r:id="rId4"/>
  </sheets>
  <definedNames>
    <definedName name="_xlnm.Print_Area" localSheetId="0">'AGBUS-PVBM'!$A$1:$AI$43</definedName>
    <definedName name="_xlnm.Print_Area" localSheetId="1">'GRAD CHECK'!$A$1:$I$46</definedName>
  </definedNames>
  <calcPr calcId="162913"/>
</workbook>
</file>

<file path=xl/calcChain.xml><?xml version="1.0" encoding="utf-8"?>
<calcChain xmlns="http://schemas.openxmlformats.org/spreadsheetml/2006/main">
  <c r="AF19" i="3" l="1"/>
  <c r="AE19" i="3"/>
  <c r="AD19" i="3"/>
  <c r="AF18" i="3"/>
  <c r="AE18" i="3"/>
  <c r="AD18" i="3"/>
  <c r="AD12" i="3" l="1"/>
  <c r="AE12" i="3"/>
  <c r="AF12" i="3"/>
  <c r="AF11" i="3"/>
  <c r="AE11" i="3"/>
  <c r="AD11" i="3"/>
  <c r="AF8" i="3"/>
  <c r="AE8" i="3"/>
  <c r="AD8" i="3"/>
  <c r="T11" i="3"/>
  <c r="U11" i="3"/>
  <c r="V11" i="3"/>
  <c r="AF9" i="3" l="1"/>
  <c r="AE9" i="3"/>
  <c r="AD9" i="3"/>
  <c r="V12" i="3" l="1"/>
  <c r="U12" i="3"/>
  <c r="T12" i="3"/>
  <c r="V10" i="3"/>
  <c r="U10" i="3"/>
  <c r="T10" i="3"/>
  <c r="V9" i="3"/>
  <c r="U9" i="3"/>
  <c r="T9" i="3"/>
  <c r="V8" i="3"/>
  <c r="U8" i="3"/>
  <c r="T8" i="3"/>
  <c r="E10" i="4" l="1"/>
  <c r="B16" i="4" l="1"/>
  <c r="B10" i="4"/>
  <c r="E13" i="4"/>
  <c r="B7" i="4"/>
  <c r="AF25" i="3"/>
  <c r="AE25" i="3"/>
  <c r="AD25" i="3"/>
  <c r="AF24" i="3"/>
  <c r="AE24" i="3"/>
  <c r="AD24" i="3"/>
  <c r="AF23" i="3"/>
  <c r="AE23" i="3"/>
  <c r="AD23" i="3"/>
  <c r="AF22" i="3"/>
  <c r="AE22" i="3"/>
  <c r="AD22" i="3"/>
  <c r="AF21" i="3"/>
  <c r="AE21" i="3"/>
  <c r="AD21" i="3"/>
  <c r="AF20" i="3"/>
  <c r="AE20" i="3"/>
  <c r="AD20" i="3"/>
  <c r="AF17" i="3"/>
  <c r="AE17" i="3"/>
  <c r="AD17" i="3"/>
  <c r="AF16" i="3"/>
  <c r="AE16" i="3"/>
  <c r="AD16" i="3"/>
  <c r="AF15" i="3"/>
  <c r="AE15" i="3"/>
  <c r="AD15" i="3"/>
  <c r="AF14" i="3"/>
  <c r="AE14" i="3"/>
  <c r="AD14" i="3"/>
  <c r="AF13" i="3"/>
  <c r="AE13" i="3"/>
  <c r="AD13" i="3"/>
  <c r="AF10" i="3"/>
  <c r="AE10" i="3"/>
  <c r="AD10" i="3"/>
  <c r="Q20" i="3" l="1"/>
  <c r="AF40" i="3"/>
  <c r="AE40" i="3"/>
  <c r="AD40" i="3"/>
  <c r="O42" i="3"/>
  <c r="N42" i="3"/>
  <c r="M42" i="3"/>
  <c r="G42" i="3"/>
  <c r="F42" i="3"/>
  <c r="E42" i="3"/>
  <c r="AF39" i="3"/>
  <c r="AE39" i="3"/>
  <c r="AD39" i="3"/>
  <c r="O41" i="3"/>
  <c r="N41" i="3"/>
  <c r="M41" i="3"/>
  <c r="G41" i="3"/>
  <c r="F41" i="3"/>
  <c r="E41" i="3"/>
  <c r="AF38" i="3"/>
  <c r="AE38" i="3"/>
  <c r="AD38" i="3"/>
  <c r="O40" i="3"/>
  <c r="N40" i="3"/>
  <c r="M40" i="3"/>
  <c r="G40" i="3"/>
  <c r="F40" i="3"/>
  <c r="E40" i="3"/>
  <c r="AF37" i="3"/>
  <c r="AE37" i="3"/>
  <c r="AD37" i="3"/>
  <c r="O39" i="3"/>
  <c r="N39" i="3"/>
  <c r="M39" i="3"/>
  <c r="G39" i="3"/>
  <c r="F39" i="3"/>
  <c r="E39" i="3"/>
  <c r="AF36" i="3"/>
  <c r="AE36" i="3"/>
  <c r="AD36" i="3"/>
  <c r="O38" i="3"/>
  <c r="N38" i="3"/>
  <c r="M38" i="3"/>
  <c r="G38" i="3"/>
  <c r="F38" i="3"/>
  <c r="E38" i="3"/>
  <c r="O37" i="3"/>
  <c r="N37" i="3"/>
  <c r="M37" i="3"/>
  <c r="G37" i="3"/>
  <c r="F37" i="3"/>
  <c r="E37" i="3"/>
  <c r="AF35" i="3"/>
  <c r="Q19" i="3" s="1"/>
  <c r="AE35" i="3"/>
  <c r="AD35" i="3"/>
  <c r="Q21" i="3" s="1"/>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AF7" i="3"/>
  <c r="AE7" i="3"/>
  <c r="AD7" i="3"/>
  <c r="G8" i="3"/>
  <c r="F8" i="3"/>
  <c r="E8" i="3"/>
  <c r="V7" i="3"/>
  <c r="U7" i="3"/>
  <c r="T7" i="3"/>
  <c r="G7" i="3"/>
  <c r="F7" i="3"/>
  <c r="E7" i="3"/>
  <c r="Q22" i="3" l="1"/>
  <c r="Q18" i="3"/>
  <c r="E16" i="4" s="1"/>
  <c r="Q17" i="3"/>
  <c r="C20" i="4" s="1"/>
  <c r="F20" i="4"/>
  <c r="F21" i="4"/>
  <c r="E19" i="4" l="1"/>
</calcChain>
</file>

<file path=xl/comments1.xml><?xml version="1.0" encoding="utf-8"?>
<comments xmlns="http://schemas.openxmlformats.org/spreadsheetml/2006/main">
  <authors>
    <author>Patty hood</author>
    <author>Mangold, Rose</author>
    <author>Windows User</author>
    <author>Hood, Patty</author>
  </authors>
  <commentList>
    <comment ref="C7" authorId="0" shapeId="0">
      <text>
        <r>
          <rPr>
            <sz val="9"/>
            <color indexed="81"/>
            <rFont val="Tahoma"/>
            <family val="2"/>
          </rPr>
          <t xml:space="preserve">or 1313
</t>
        </r>
      </text>
    </comment>
    <comment ref="AC7" authorId="1" shapeId="0">
      <text>
        <r>
          <rPr>
            <b/>
            <sz val="9"/>
            <color indexed="81"/>
            <rFont val="Tahoma"/>
            <charset val="1"/>
          </rPr>
          <t>OR ACCT 2103</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3443 or ENGL 3323, If ENGL is substitued for 1213 hours in this block are reduced by 3</t>
        </r>
      </text>
    </comment>
    <comment ref="C9" authorId="0" shapeId="0">
      <text>
        <r>
          <rPr>
            <sz val="9"/>
            <color indexed="81"/>
            <rFont val="Tahoma"/>
            <family val="2"/>
          </rPr>
          <t>or 1483 or 1493</t>
        </r>
      </text>
    </comment>
    <comment ref="S9" authorId="2" shapeId="0">
      <text>
        <r>
          <rPr>
            <sz val="9"/>
            <color indexed="81"/>
            <rFont val="Tahoma"/>
            <family val="2"/>
          </rPr>
          <t xml:space="preserve">1. PLNT 1213, HORT 1013, NREM 1113, 3343
2. SOIL 1113, 2124
3. ANSI 1124, FDSC 1133, ENTO 2993, 3003
4. NREM 1014, 2013, 3013, ENVR 1113, 
     BIOC 2344, 3713, LA 1013 </t>
        </r>
      </text>
    </comment>
    <comment ref="S10" authorId="2" shapeId="0">
      <text>
        <r>
          <rPr>
            <sz val="9"/>
            <color indexed="81"/>
            <rFont val="Tahoma"/>
            <family val="2"/>
          </rPr>
          <t xml:space="preserve">1. PLNT 1213, HORT 1013, NREM 1113, 3343
2. SOIL 1113, 2124
3. ANSI 1124, FDSC 1133, ENTO 2993, 3003
4. NREM 1014, 2013, 3013, ENVR 1113, 
     BIOC 2344, 3713, LA 1013 </t>
        </r>
      </text>
    </comment>
    <comment ref="C11" authorId="3" shapeId="0">
      <text>
        <r>
          <rPr>
            <sz val="9"/>
            <color indexed="81"/>
            <rFont val="Tahoma"/>
            <family val="2"/>
          </rPr>
          <t>or 2123 OR 2144</t>
        </r>
      </text>
    </comment>
    <comment ref="S11" authorId="3" shapeId="0">
      <text>
        <r>
          <rPr>
            <sz val="9"/>
            <color indexed="81"/>
            <rFont val="Tahoma"/>
            <family val="2"/>
          </rPr>
          <t>or SPCH 2713
or SPCH 3733</t>
        </r>
      </text>
    </comment>
    <comment ref="C12" authorId="0" shapeId="0">
      <text>
        <r>
          <rPr>
            <sz val="9"/>
            <color indexed="81"/>
            <rFont val="Tahoma"/>
            <family val="2"/>
          </rPr>
          <t>or equivalent stat designated "A"</t>
        </r>
      </text>
    </comment>
    <comment ref="AC15" authorId="2" shapeId="0">
      <text>
        <r>
          <rPr>
            <sz val="9"/>
            <color indexed="81"/>
            <rFont val="Tahoma"/>
            <family val="2"/>
          </rPr>
          <t>or BIOL 3023 or PLNT 3554</t>
        </r>
      </text>
    </comment>
    <comment ref="AC18" authorId="2" shapeId="0">
      <text>
        <r>
          <rPr>
            <sz val="9"/>
            <color indexed="81"/>
            <rFont val="Tahoma"/>
            <family val="2"/>
          </rPr>
          <t>or CHEM 3053, 3153 &amp; 3112</t>
        </r>
      </text>
    </comment>
    <comment ref="AC19" authorId="2" shapeId="0">
      <text>
        <r>
          <rPr>
            <sz val="9"/>
            <color indexed="81"/>
            <rFont val="Tahoma"/>
            <family val="2"/>
          </rPr>
          <t>or CHEM 3053, 3153 &amp; 3112</t>
        </r>
      </text>
    </comment>
    <comment ref="AC20" authorId="2" shapeId="0">
      <text>
        <r>
          <rPr>
            <sz val="9"/>
            <color indexed="81"/>
            <rFont val="Tahoma"/>
            <family val="2"/>
          </rPr>
          <t>or CHEM 3053, 3153 &amp; 3112</t>
        </r>
      </text>
    </comment>
    <comment ref="AC25" authorId="3" shapeId="0">
      <text>
        <r>
          <rPr>
            <sz val="9"/>
            <color indexed="81"/>
            <rFont val="Tahoma"/>
            <family val="2"/>
          </rPr>
          <t>or 3204 or ANSI 3414</t>
        </r>
        <r>
          <rPr>
            <sz val="9"/>
            <color indexed="81"/>
            <rFont val="Tahoma"/>
            <family val="2"/>
          </rPr>
          <t xml:space="preserve">
</t>
        </r>
      </text>
    </comment>
    <comment ref="AC35" authorId="2" shapeId="0">
      <text>
        <r>
          <rPr>
            <sz val="9"/>
            <color indexed="81"/>
            <rFont val="Tahoma"/>
            <family val="2"/>
          </rPr>
          <t>or 4423</t>
        </r>
      </text>
    </comment>
    <comment ref="AC37" authorId="3" shapeId="0">
      <text>
        <r>
          <rPr>
            <sz val="9"/>
            <color indexed="81"/>
            <rFont val="Tahoma"/>
            <family val="2"/>
          </rPr>
          <t xml:space="preserve">or 3023
</t>
        </r>
      </text>
    </comment>
    <comment ref="AC38" authorId="3" shapeId="0">
      <text>
        <r>
          <rPr>
            <sz val="9"/>
            <color indexed="81"/>
            <rFont val="Tahoma"/>
            <family val="2"/>
          </rPr>
          <t xml:space="preserve">AGEC 4213, 4333, 4403, 4423, 4503, 4513, 4703, 4723, 4803
</t>
        </r>
      </text>
    </comment>
    <comment ref="AC39" authorId="3" shapeId="0">
      <text>
        <r>
          <rPr>
            <sz val="9"/>
            <color indexed="81"/>
            <rFont val="Tahoma"/>
            <family val="2"/>
          </rPr>
          <t xml:space="preserve">AGEC 4213, 4333, 4403, 4423, 4503, 4513, 4703, 4723, 4803
</t>
        </r>
      </text>
    </comment>
  </commentList>
</comments>
</file>

<file path=xl/sharedStrings.xml><?xml version="1.0" encoding="utf-8"?>
<sst xmlns="http://schemas.openxmlformats.org/spreadsheetml/2006/main" count="128" uniqueCount="86">
  <si>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</si>
  <si>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</si>
  <si>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</si>
  <si>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</si>
  <si>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</si>
  <si>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</si>
  <si>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</si>
  <si>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</si>
  <si>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</si>
  <si>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</si>
  <si>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</si>
  <si>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</si>
  <si>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</si>
  <si>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</si>
  <si>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</si>
  <si>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</si>
  <si>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</si>
  <si>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</si>
  <si>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</si>
  <si>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</si>
  <si>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</si>
  <si>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</si>
  <si>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</si>
  <si>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</si>
  <si>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</si>
  <si>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</si>
  <si>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</si>
  <si>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</si>
  <si>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</si>
  <si>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</si>
  <si>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</si>
  <si>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AGCM</t>
  </si>
  <si>
    <t>ACCT</t>
  </si>
  <si>
    <t>HIST</t>
  </si>
  <si>
    <t>ANSI</t>
  </si>
  <si>
    <t>POLS</t>
  </si>
  <si>
    <t>MATH</t>
  </si>
  <si>
    <t>AGEC</t>
  </si>
  <si>
    <t>STAT</t>
  </si>
  <si>
    <t>(H)</t>
  </si>
  <si>
    <t>BIOC</t>
  </si>
  <si>
    <t>BIOL</t>
  </si>
  <si>
    <t>CHEM</t>
  </si>
  <si>
    <t>ECON</t>
  </si>
  <si>
    <t>MICR</t>
  </si>
  <si>
    <t>PLNT</t>
  </si>
  <si>
    <t>PHYS</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</si>
  <si>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</si>
  <si>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</si>
  <si>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</si>
  <si>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</si>
  <si>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</si>
  <si>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</si>
  <si>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</si>
  <si>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</si>
  <si>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</si>
  <si>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</si>
  <si>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</si>
  <si>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</si>
  <si>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</si>
  <si>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</si>
  <si>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Elective Hours:</t>
  </si>
  <si>
    <t>999-999-99</t>
  </si>
  <si>
    <t>Total Hours to Date:</t>
  </si>
  <si>
    <t>(hrs. = current courses + deficiencies)</t>
  </si>
  <si>
    <t>APPROVED BY:</t>
  </si>
  <si>
    <t>Major Requirements: 67 Hours</t>
  </si>
  <si>
    <t>ENTO</t>
  </si>
  <si>
    <t>College/Dept. Requirements: 13 Hours</t>
  </si>
  <si>
    <t>1 additional hour</t>
  </si>
  <si>
    <t>Core Courses:  51 Hours</t>
  </si>
  <si>
    <r>
      <t xml:space="preserve">____________________________________________________________________ </t>
    </r>
    <r>
      <rPr>
        <sz val="12"/>
        <rFont val="Times New Roman"/>
        <family val="1"/>
      </rPr>
      <t>Assoc. Dean/Date Signed</t>
    </r>
  </si>
  <si>
    <r>
      <t>_______________________________________________________________</t>
    </r>
    <r>
      <rPr>
        <sz val="12"/>
        <rFont val="Times New Roman"/>
        <family val="1"/>
      </rPr>
      <t xml:space="preserve"> Department Head/Date Signed</t>
    </r>
  </si>
  <si>
    <r>
      <t>________________________________________________________________________</t>
    </r>
    <r>
      <rPr>
        <sz val="12"/>
        <rFont val="Times New Roman"/>
        <family val="1"/>
      </rPr>
      <t xml:space="preserve"> Advisor/Date Signed</t>
    </r>
  </si>
  <si>
    <t>I.  First year of professional program</t>
  </si>
  <si>
    <t xml:space="preserve">II.  Without first year of professional program: </t>
  </si>
  <si>
    <t>General Education Requirements: 40 Hours</t>
  </si>
  <si>
    <t>COLLEGE OF AGRICULTURAL SCIENCES AND NATURAL RESOURCES</t>
  </si>
  <si>
    <t>Choose one of the two alternatives: 16 Hours</t>
  </si>
  <si>
    <t>Ag Electives</t>
  </si>
  <si>
    <t>AGBU-PVBM</t>
  </si>
  <si>
    <t>EARNED U/D HOURS (40)</t>
  </si>
  <si>
    <t>GPA U/D HOURS</t>
  </si>
  <si>
    <t>LNAME, FNAME</t>
  </si>
  <si>
    <t>ADVISOR</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</si>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</sst>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b/>
      <sz val="16"/>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i/>
      <sz val="16"/>
      <name val="Arial"/>
      <family val="2"/>
    </font>
    <font>
      <b/>
      <sz val="10"/>
      <color rgb="FF0000FF"/>
      <name val="Arial"/>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s>
  <cellStyleXfs count="4">
    <xf numFmtId="0" fontId="0" fillId="0" borderId="0"/>
    <xf numFmtId="0" fontId="2" fillId="0" borderId="0"/>
    <xf numFmtId="0" fontId="2" fillId="0" borderId="0"/>
    <xf numFmtId="0" fontId="22"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11" fillId="0" borderId="0" xfId="0" applyFont="1" applyAlignment="1" applyProtection="1">
      <protection hidden="1"/>
    </xf>
    <xf numFmtId="0" fontId="0" fillId="0" borderId="0" xfId="0" applyProtection="1">
      <protection hidden="1"/>
    </xf>
    <xf numFmtId="0" fontId="16" fillId="0" borderId="0" xfId="0" applyFont="1" applyBorder="1" applyProtection="1">
      <protection hidden="1"/>
    </xf>
    <xf numFmtId="0" fontId="16" fillId="0" borderId="0" xfId="0" applyFont="1" applyProtection="1">
      <protection hidden="1"/>
    </xf>
    <xf numFmtId="0" fontId="17"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2" fillId="0" borderId="0" xfId="0" applyFont="1" applyFill="1" applyBorder="1" applyAlignment="1" applyProtection="1"/>
    <xf numFmtId="0" fontId="0" fillId="0" borderId="0" xfId="0" applyFill="1" applyBorder="1" applyAlignment="1" applyProtection="1">
      <protection locked="0"/>
    </xf>
    <xf numFmtId="0" fontId="1" fillId="0" borderId="0" xfId="0" applyFont="1" applyAlignment="1" applyProtection="1">
      <alignment horizontal="right"/>
      <protection hidden="1"/>
    </xf>
    <xf numFmtId="0" fontId="18" fillId="0" borderId="0" xfId="0" applyFont="1" applyBorder="1" applyAlignment="1" applyProtection="1">
      <protection hidden="1"/>
    </xf>
    <xf numFmtId="0" fontId="0" fillId="0" borderId="0" xfId="0" applyAlignment="1" applyProtection="1">
      <protection locked="0" hidden="1"/>
    </xf>
    <xf numFmtId="0" fontId="1" fillId="0" borderId="0" xfId="0" applyFont="1" applyBorder="1" applyAlignment="1" applyProtection="1">
      <protection hidden="1"/>
    </xf>
    <xf numFmtId="0" fontId="0" fillId="0" borderId="0" xfId="0" applyFill="1" applyBorder="1" applyProtection="1">
      <protection hidden="1"/>
    </xf>
    <xf numFmtId="0" fontId="2" fillId="0" borderId="0" xfId="0" applyFont="1" applyBorder="1" applyProtection="1">
      <protection hidden="1"/>
    </xf>
    <xf numFmtId="0" fontId="2" fillId="0" borderId="0"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0" fillId="0" borderId="0" xfId="0" applyBorder="1" applyAlignment="1" applyProtection="1">
      <alignment horizontal="center"/>
      <protection hidden="1"/>
    </xf>
    <xf numFmtId="0" fontId="6" fillId="0" borderId="0" xfId="0" applyFont="1" applyBorder="1" applyProtection="1">
      <protection hidden="1"/>
    </xf>
    <xf numFmtId="0" fontId="6" fillId="0" borderId="0" xfId="0" applyFont="1" applyFill="1" applyBorder="1" applyAlignment="1" applyProtection="1">
      <protection hidden="1"/>
    </xf>
    <xf numFmtId="0" fontId="6" fillId="0" borderId="0" xfId="0" applyFont="1" applyBorder="1" applyAlignment="1" applyProtection="1">
      <alignment horizontal="left"/>
      <protection hidden="1"/>
    </xf>
    <xf numFmtId="0" fontId="2" fillId="0" borderId="11" xfId="0" applyFont="1" applyBorder="1" applyAlignment="1" applyProtection="1">
      <alignment horizontal="center"/>
      <protection locked="0"/>
    </xf>
    <xf numFmtId="0" fontId="2" fillId="0" borderId="12" xfId="0" applyFont="1" applyBorder="1" applyAlignment="1" applyProtection="1">
      <alignment horizontal="right"/>
      <protection locked="0"/>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2" borderId="16" xfId="0" applyFill="1" applyBorder="1" applyProtection="1">
      <protection hidden="1"/>
    </xf>
    <xf numFmtId="0" fontId="0" fillId="2" borderId="17" xfId="0" applyFill="1" applyBorder="1" applyProtection="1">
      <protection hidden="1"/>
    </xf>
    <xf numFmtId="0" fontId="2" fillId="0" borderId="0" xfId="0" applyFont="1" applyBorder="1" applyAlignment="1" applyProtection="1">
      <alignment horizontal="left"/>
    </xf>
    <xf numFmtId="0" fontId="2" fillId="0" borderId="0" xfId="0" applyFont="1" applyBorder="1" applyProtection="1">
      <protection locked="0" hidden="1"/>
    </xf>
    <xf numFmtId="0" fontId="0" fillId="0" borderId="0" xfId="0" applyBorder="1"/>
    <xf numFmtId="0" fontId="2" fillId="0" borderId="10" xfId="0" applyFont="1" applyBorder="1" applyProtection="1">
      <protection locked="0"/>
    </xf>
    <xf numFmtId="0" fontId="2" fillId="0" borderId="11" xfId="0" applyFont="1" applyBorder="1" applyProtection="1">
      <protection locked="0"/>
    </xf>
    <xf numFmtId="0" fontId="0" fillId="0" borderId="10" xfId="0" applyFont="1" applyBorder="1" applyProtection="1">
      <protection locked="0"/>
    </xf>
    <xf numFmtId="0" fontId="0" fillId="0" borderId="11"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2" fillId="0" borderId="0" xfId="2" applyFont="1" applyProtection="1">
      <protection hidden="1"/>
    </xf>
    <xf numFmtId="0" fontId="2" fillId="0" borderId="0" xfId="0" applyFont="1" applyProtection="1">
      <protection locked="0"/>
    </xf>
    <xf numFmtId="0" fontId="2" fillId="0" borderId="2" xfId="0" applyFont="1" applyBorder="1" applyProtection="1">
      <protection locked="0"/>
    </xf>
    <xf numFmtId="0" fontId="0" fillId="0" borderId="0" xfId="0" applyFont="1" applyProtection="1">
      <protection locked="0"/>
    </xf>
    <xf numFmtId="0" fontId="0" fillId="0" borderId="0" xfId="0" applyFont="1" applyAlignment="1" applyProtection="1">
      <protection hidden="1"/>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2" fillId="0" borderId="0" xfId="0" applyFont="1" applyBorder="1" applyAlignment="1" applyProtection="1">
      <alignment horizontal="center"/>
    </xf>
    <xf numFmtId="0" fontId="0" fillId="0" borderId="0" xfId="0" applyBorder="1" applyProtection="1"/>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0" xfId="0" applyFont="1" applyAlignment="1" applyProtection="1">
      <alignment horizontal="center"/>
      <protection hidden="1"/>
    </xf>
    <xf numFmtId="0" fontId="0" fillId="0" borderId="0" xfId="0" applyFont="1" applyFill="1" applyBorder="1" applyAlignment="1" applyProtection="1">
      <alignment horizontal="center"/>
      <protection hidden="1"/>
    </xf>
    <xf numFmtId="2" fontId="9" fillId="0" borderId="0" xfId="1" applyNumberFormat="1" applyFont="1" applyBorder="1" applyAlignment="1" applyProtection="1">
      <alignment horizontal="left"/>
      <protection hidden="1"/>
    </xf>
    <xf numFmtId="0" fontId="8" fillId="0" borderId="0" xfId="1" applyFont="1" applyAlignment="1" applyProtection="1">
      <alignment horizontal="center"/>
    </xf>
    <xf numFmtId="0" fontId="2" fillId="0" borderId="0" xfId="0" applyFont="1" applyBorder="1" applyAlignment="1" applyProtection="1">
      <alignment horizontal="left"/>
    </xf>
    <xf numFmtId="0" fontId="2" fillId="0" borderId="2" xfId="0"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protection hidden="1"/>
    </xf>
    <xf numFmtId="0" fontId="2" fillId="0" borderId="0" xfId="0" applyFont="1" applyBorder="1" applyAlignment="1" applyProtection="1"/>
    <xf numFmtId="0" fontId="0" fillId="0" borderId="0" xfId="0" applyFill="1" applyBorder="1" applyAlignment="1" applyProtection="1"/>
    <xf numFmtId="0" fontId="0" fillId="0" borderId="0" xfId="0" applyProtection="1"/>
    <xf numFmtId="0" fontId="6" fillId="0" borderId="0" xfId="0" applyFont="1" applyAlignment="1" applyProtection="1"/>
    <xf numFmtId="0" fontId="0" fillId="0" borderId="0" xfId="0" applyAlignment="1" applyProtection="1"/>
    <xf numFmtId="0" fontId="2" fillId="0" borderId="0" xfId="0" applyFont="1" applyProtection="1"/>
    <xf numFmtId="0" fontId="0" fillId="0" borderId="3" xfId="0" applyFont="1" applyBorder="1" applyAlignment="1" applyProtection="1">
      <alignment horizontal="center"/>
      <protection locked="0"/>
    </xf>
    <xf numFmtId="0" fontId="0" fillId="0" borderId="0" xfId="0" applyFont="1" applyProtection="1"/>
    <xf numFmtId="0" fontId="2" fillId="0" borderId="2" xfId="0" applyFont="1" applyBorder="1" applyProtection="1"/>
    <xf numFmtId="0" fontId="0" fillId="0" borderId="2" xfId="0" applyFont="1" applyBorder="1" applyProtection="1"/>
    <xf numFmtId="0" fontId="2" fillId="0" borderId="0" xfId="2" applyFont="1" applyProtection="1">
      <protection locked="0"/>
    </xf>
    <xf numFmtId="0" fontId="0" fillId="0" borderId="0" xfId="2" applyFont="1" applyProtection="1">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0" xfId="2" applyFont="1" applyProtection="1">
      <protection hidden="1"/>
    </xf>
    <xf numFmtId="0" fontId="24" fillId="0" borderId="0" xfId="0" applyFont="1" applyProtection="1"/>
    <xf numFmtId="164" fontId="21" fillId="3" borderId="3" xfId="0" applyNumberFormat="1" applyFont="1" applyFill="1" applyBorder="1" applyAlignment="1" applyProtection="1">
      <alignment horizontal="center"/>
      <protection locked="0"/>
    </xf>
    <xf numFmtId="0" fontId="1" fillId="0" borderId="0" xfId="0" applyFont="1" applyBorder="1" applyAlignment="1" applyProtection="1">
      <alignment horizontal="left"/>
      <protection hidden="1"/>
    </xf>
    <xf numFmtId="14" fontId="0" fillId="0" borderId="3" xfId="0" applyNumberFormat="1" applyBorder="1" applyAlignment="1" applyProtection="1">
      <alignment horizontal="center"/>
      <protection locked="0"/>
    </xf>
    <xf numFmtId="0" fontId="0" fillId="0" borderId="18" xfId="0" applyFont="1" applyBorder="1" applyAlignment="1" applyProtection="1">
      <alignment horizontal="center"/>
      <protection locked="0"/>
    </xf>
    <xf numFmtId="0" fontId="2" fillId="0" borderId="0" xfId="2" applyFont="1" applyBorder="1" applyProtection="1">
      <protection hidden="1"/>
    </xf>
    <xf numFmtId="0" fontId="2" fillId="0" borderId="0" xfId="0" applyFont="1" applyBorder="1" applyProtection="1">
      <protection locked="0"/>
    </xf>
    <xf numFmtId="0" fontId="0" fillId="0" borderId="0"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2" xfId="0" applyFont="1" applyBorder="1" applyAlignment="1" applyProtection="1">
      <alignment horizontal="center"/>
      <protection hidden="1"/>
    </xf>
    <xf numFmtId="0" fontId="0"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0" fontId="0" fillId="0" borderId="0" xfId="0" applyFont="1" applyBorder="1" applyAlignment="1" applyProtection="1">
      <alignment horizontal="left"/>
    </xf>
    <xf numFmtId="0" fontId="2" fillId="0" borderId="0" xfId="0" applyFont="1" applyBorder="1" applyAlignment="1" applyProtection="1">
      <alignment horizontal="left"/>
    </xf>
    <xf numFmtId="0" fontId="0" fillId="0" borderId="4" xfId="0" applyFont="1" applyBorder="1" applyAlignment="1" applyProtection="1">
      <alignment horizontal="left"/>
      <protection locked="0"/>
    </xf>
    <xf numFmtId="2" fontId="0" fillId="0" borderId="8" xfId="0" applyNumberFormat="1" applyBorder="1" applyAlignment="1" applyProtection="1">
      <alignment horizontal="center"/>
      <protection hidden="1"/>
    </xf>
    <xf numFmtId="1" fontId="0" fillId="0" borderId="9" xfId="0" applyNumberFormat="1" applyBorder="1" applyAlignment="1" applyProtection="1">
      <alignment horizontal="center"/>
      <protection locked="0"/>
    </xf>
    <xf numFmtId="0" fontId="12" fillId="0" borderId="1" xfId="0" applyFont="1" applyBorder="1" applyAlignment="1" applyProtection="1">
      <alignment horizontal="center"/>
      <protection hidden="1"/>
    </xf>
    <xf numFmtId="0" fontId="0" fillId="0" borderId="3" xfId="0" applyBorder="1" applyAlignment="1" applyProtection="1">
      <alignment horizontal="left"/>
      <protection locked="0"/>
    </xf>
    <xf numFmtId="0" fontId="19" fillId="0" borderId="0" xfId="0" applyFont="1" applyAlignment="1" applyProtection="1">
      <protection hidden="1"/>
    </xf>
    <xf numFmtId="1" fontId="0" fillId="0" borderId="6" xfId="0" applyNumberFormat="1" applyBorder="1" applyAlignment="1" applyProtection="1">
      <alignment horizontal="center"/>
      <protection hidden="1"/>
    </xf>
    <xf numFmtId="0" fontId="0" fillId="0" borderId="3"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0" fillId="0" borderId="4" xfId="0" applyFont="1" applyBorder="1" applyAlignment="1" applyProtection="1">
      <alignment horizontal="center"/>
      <protection locked="0"/>
    </xf>
    <xf numFmtId="0" fontId="2" fillId="0" borderId="4" xfId="0" applyFont="1" applyBorder="1" applyAlignment="1" applyProtection="1">
      <alignment horizontal="center"/>
      <protection locked="0"/>
    </xf>
    <xf numFmtId="1" fontId="0" fillId="0" borderId="7" xfId="0" applyNumberFormat="1" applyBorder="1" applyAlignment="1" applyProtection="1">
      <alignment horizontal="center"/>
      <protection hidden="1"/>
    </xf>
    <xf numFmtId="2" fontId="0" fillId="0" borderId="5" xfId="0" applyNumberFormat="1" applyBorder="1" applyAlignment="1" applyProtection="1">
      <alignment horizontal="center"/>
      <protection hidden="1"/>
    </xf>
    <xf numFmtId="0" fontId="0" fillId="0" borderId="5" xfId="0" applyBorder="1" applyAlignment="1" applyProtection="1">
      <alignment horizontal="center"/>
      <protection hidden="1"/>
    </xf>
    <xf numFmtId="0" fontId="0" fillId="0" borderId="18" xfId="0" applyFont="1" applyBorder="1" applyAlignment="1" applyProtection="1">
      <alignment horizontal="left"/>
      <protection locked="0"/>
    </xf>
    <xf numFmtId="0" fontId="0" fillId="0" borderId="18" xfId="0" applyBorder="1" applyAlignment="1" applyProtection="1">
      <alignment horizontal="left"/>
      <protection locked="0"/>
    </xf>
    <xf numFmtId="0" fontId="0" fillId="0" borderId="0" xfId="0" applyFont="1" applyBorder="1" applyAlignment="1" applyProtection="1">
      <alignment horizontal="left"/>
      <protection locked="0"/>
    </xf>
    <xf numFmtId="0" fontId="0" fillId="0" borderId="0" xfId="0" applyBorder="1" applyAlignment="1" applyProtection="1">
      <alignment horizontal="left"/>
      <protection locked="0"/>
    </xf>
    <xf numFmtId="14" fontId="0" fillId="0" borderId="3" xfId="0" applyNumberFormat="1" applyBorder="1" applyAlignment="1" applyProtection="1">
      <alignment horizontal="center"/>
      <protection locked="0"/>
    </xf>
    <xf numFmtId="0" fontId="0" fillId="0" borderId="4" xfId="0" applyBorder="1" applyAlignment="1" applyProtection="1">
      <alignment horizontal="left"/>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15" fillId="0" borderId="0" xfId="0" applyFont="1" applyBorder="1" applyAlignment="1" applyProtection="1">
      <alignment horizontal="center"/>
      <protection locked="0"/>
    </xf>
    <xf numFmtId="0" fontId="23" fillId="0" borderId="0" xfId="0" applyFont="1"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protection hidden="1"/>
    </xf>
    <xf numFmtId="0" fontId="5" fillId="0" borderId="0" xfId="1" applyFont="1" applyAlignment="1" applyProtection="1">
      <alignment horizontal="left"/>
      <protection locked="0"/>
    </xf>
    <xf numFmtId="0" fontId="9" fillId="0" borderId="0" xfId="1" applyFont="1" applyBorder="1" applyAlignment="1" applyProtection="1">
      <protection hidden="1"/>
    </xf>
    <xf numFmtId="0" fontId="2" fillId="0" borderId="0" xfId="1" applyAlignment="1" applyProtection="1">
      <protection hidden="1"/>
    </xf>
    <xf numFmtId="0" fontId="5" fillId="0" borderId="0" xfId="1" applyFont="1" applyAlignment="1" applyProtection="1">
      <alignment horizontal="left"/>
      <protection hidden="1"/>
    </xf>
    <xf numFmtId="0" fontId="9" fillId="0" borderId="0" xfId="1" applyFont="1" applyBorder="1" applyAlignment="1" applyProtection="1">
      <alignment horizontal="left"/>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72">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s>
  <tableStyles count="0" defaultTableStyle="TableStyleMedium9"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120317</xdr:colOff>
      <xdr:row>26</xdr:row>
      <xdr:rowOff>28575</xdr:rowOff>
    </xdr:from>
    <xdr:to>
      <xdr:col>25</xdr:col>
      <xdr:colOff>16329</xdr:colOff>
      <xdr:row>35</xdr:row>
      <xdr:rowOff>91440</xdr:rowOff>
    </xdr:to>
    <xdr:sp macro="" textlink="" fLocksText="0">
      <xdr:nvSpPr>
        <xdr:cNvPr id="2" name="TextBox 1"/>
        <xdr:cNvSpPr txBox="1"/>
      </xdr:nvSpPr>
      <xdr:spPr>
        <a:xfrm>
          <a:off x="3071335" y="4334568"/>
          <a:ext cx="2547772" cy="168384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120805</xdr:colOff>
      <xdr:row>35</xdr:row>
      <xdr:rowOff>124690</xdr:rowOff>
    </xdr:from>
    <xdr:to>
      <xdr:col>25</xdr:col>
      <xdr:colOff>13939</xdr:colOff>
      <xdr:row>40</xdr:row>
      <xdr:rowOff>83635</xdr:rowOff>
    </xdr:to>
    <xdr:sp macro="" textlink="">
      <xdr:nvSpPr>
        <xdr:cNvPr id="3" name="TextBox 2"/>
        <xdr:cNvSpPr txBox="1"/>
      </xdr:nvSpPr>
      <xdr:spPr>
        <a:xfrm>
          <a:off x="3071823" y="6051665"/>
          <a:ext cx="2544894" cy="790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t>Alternative1</a:t>
          </a:r>
          <a:r>
            <a:rPr lang="en-US" sz="800"/>
            <a:t>:</a:t>
          </a:r>
          <a:r>
            <a:rPr lang="en-US" sz="800" baseline="0"/>
            <a:t> </a:t>
          </a:r>
          <a:r>
            <a:rPr lang="en-US" sz="800"/>
            <a:t>With the approval</a:t>
          </a:r>
          <a:r>
            <a:rPr lang="en-US" sz="800" baseline="0"/>
            <a:t> of the adviser, department head, and dean, student may use hours from an accredited dental, medical, optometry, osteopathic, pharmacy, podiatry, or veterinary medical school  to complete degree.</a:t>
          </a:r>
          <a:endParaRPr lang="en-US" sz="800"/>
        </a:p>
      </xdr:txBody>
    </xdr:sp>
    <xdr:clientData/>
  </xdr:twoCellAnchor>
  <xdr:twoCellAnchor>
    <xdr:from>
      <xdr:col>25</xdr:col>
      <xdr:colOff>79417</xdr:colOff>
      <xdr:row>29</xdr:row>
      <xdr:rowOff>173669</xdr:rowOff>
    </xdr:from>
    <xdr:to>
      <xdr:col>35</xdr:col>
      <xdr:colOff>34069</xdr:colOff>
      <xdr:row>33</xdr:row>
      <xdr:rowOff>127438</xdr:rowOff>
    </xdr:to>
    <xdr:sp macro="" textlink="">
      <xdr:nvSpPr>
        <xdr:cNvPr id="4" name="TextBox 3"/>
        <xdr:cNvSpPr txBox="1"/>
      </xdr:nvSpPr>
      <xdr:spPr>
        <a:xfrm>
          <a:off x="5682195" y="5003364"/>
          <a:ext cx="2988798" cy="6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AGEC 4403</a:t>
          </a:r>
          <a:r>
            <a:rPr lang="en-US" sz="900" baseline="0"/>
            <a:t> (or 4423) </a:t>
          </a:r>
        </a:p>
        <a:p>
          <a:r>
            <a:rPr lang="en-US" sz="900" baseline="0"/>
            <a:t>ECON 2203; ECON 3113 or 3023  </a:t>
          </a:r>
        </a:p>
        <a:p>
          <a:r>
            <a:rPr lang="en-US" sz="900" baseline="0"/>
            <a:t>6 additional hrs from AGEC 4000 level excluding 4990 </a:t>
          </a:r>
        </a:p>
        <a:p>
          <a:r>
            <a:rPr lang="en-US" sz="900" baseline="0"/>
            <a:t>1 additional  hour</a:t>
          </a:r>
        </a:p>
        <a:p>
          <a:endParaRPr lang="en-US" sz="1100" baseline="0"/>
        </a:p>
        <a:p>
          <a:endParaRPr lang="en-US" sz="1100"/>
        </a:p>
      </xdr:txBody>
    </xdr:sp>
    <xdr:clientData/>
  </xdr:twoCellAnchor>
  <xdr:twoCellAnchor>
    <xdr:from>
      <xdr:col>15</xdr:col>
      <xdr:colOff>120317</xdr:colOff>
      <xdr:row>40</xdr:row>
      <xdr:rowOff>78987</xdr:rowOff>
    </xdr:from>
    <xdr:to>
      <xdr:col>25</xdr:col>
      <xdr:colOff>20054</xdr:colOff>
      <xdr:row>42</xdr:row>
      <xdr:rowOff>5623</xdr:rowOff>
    </xdr:to>
    <xdr:sp macro="" textlink="">
      <xdr:nvSpPr>
        <xdr:cNvPr id="5" name="TextBox 4"/>
        <xdr:cNvSpPr txBox="1"/>
      </xdr:nvSpPr>
      <xdr:spPr>
        <a:xfrm>
          <a:off x="3117207" y="6909109"/>
          <a:ext cx="2576030" cy="26117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24937</xdr:rowOff>
    </xdr:from>
    <xdr:to>
      <xdr:col>2</xdr:col>
      <xdr:colOff>82156</xdr:colOff>
      <xdr:row>63</xdr:row>
      <xdr:rowOff>131745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937"/>
          <a:ext cx="7771429" cy="10057143"/>
        </a:xfrm>
        <a:prstGeom prst="rect">
          <a:avLst/>
        </a:prstGeom>
      </xdr:spPr>
    </xdr:pic>
    <xdr:clientData/>
  </xdr:twoCellAnchor>
  <xdr:twoCellAnchor editAs="oneCell">
    <xdr:from>
      <xdr:col>0</xdr:col>
      <xdr:colOff>0</xdr:colOff>
      <xdr:row>61</xdr:row>
      <xdr:rowOff>100122</xdr:rowOff>
    </xdr:from>
    <xdr:to>
      <xdr:col>2</xdr:col>
      <xdr:colOff>82156</xdr:colOff>
      <xdr:row>125</xdr:row>
      <xdr:rowOff>48989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34573"/>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2"/>
  <sheetViews>
    <sheetView showGridLines="0" zoomScaleNormal="100" workbookViewId="0">
      <selection activeCell="AH38" sqref="AH38:AI38"/>
    </sheetView>
  </sheetViews>
  <sheetFormatPr defaultRowHeight="13.2" x14ac:dyDescent="0.25"/>
  <cols>
    <col min="1" max="1" width="7.33203125" customWidth="1"/>
    <col min="2" max="2" width="6.6640625" customWidth="1"/>
    <col min="3" max="4" width="3.6640625" customWidth="1"/>
    <col min="5" max="5" width="3.33203125" style="46" hidden="1" customWidth="1"/>
    <col min="6" max="6" width="5.6640625" style="46" hidden="1" customWidth="1"/>
    <col min="7" max="7" width="6.33203125" style="46" hidden="1" customWidth="1"/>
    <col min="8" max="8" width="1.88671875" style="46"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6" hidden="1" customWidth="1"/>
    <col min="16" max="16" width="2" customWidth="1"/>
    <col min="17" max="17" width="6.109375" customWidth="1"/>
    <col min="18" max="18" width="5.6640625"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109375" style="79" customWidth="1"/>
    <col min="34" max="34" width="8.6640625" customWidth="1"/>
    <col min="35" max="35" width="11.109375" customWidth="1"/>
  </cols>
  <sheetData>
    <row r="1" spans="1:35" s="32" customFormat="1" ht="21" x14ac:dyDescent="0.4">
      <c r="A1" s="29" t="s">
        <v>21</v>
      </c>
      <c r="B1" s="167" t="s">
        <v>83</v>
      </c>
      <c r="C1" s="167"/>
      <c r="D1" s="167"/>
      <c r="E1" s="167"/>
      <c r="F1" s="167"/>
      <c r="G1" s="167"/>
      <c r="H1" s="167"/>
      <c r="I1" s="167"/>
      <c r="J1" s="167"/>
      <c r="K1" s="167"/>
      <c r="L1" s="167"/>
      <c r="M1" s="167"/>
      <c r="N1" s="167"/>
      <c r="O1" s="167"/>
      <c r="P1" s="167"/>
      <c r="Q1" s="167"/>
      <c r="R1" s="29" t="s">
        <v>6</v>
      </c>
      <c r="S1" s="167" t="s">
        <v>62</v>
      </c>
      <c r="T1" s="167"/>
      <c r="U1" s="167"/>
      <c r="V1" s="167"/>
      <c r="W1" s="167"/>
      <c r="X1" s="167"/>
      <c r="Y1" s="167"/>
      <c r="Z1" s="30" t="s">
        <v>80</v>
      </c>
      <c r="AA1" s="31"/>
      <c r="AB1" s="31"/>
      <c r="AC1" s="29" t="s">
        <v>22</v>
      </c>
      <c r="AD1" s="29"/>
      <c r="AE1" s="29"/>
      <c r="AF1" s="29"/>
      <c r="AG1" s="168" t="s">
        <v>84</v>
      </c>
      <c r="AH1" s="168"/>
      <c r="AI1" s="168"/>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23.25" customHeight="1" x14ac:dyDescent="0.4">
      <c r="A3" s="39" t="s">
        <v>76</v>
      </c>
      <c r="B3" s="40"/>
      <c r="C3" s="40"/>
      <c r="D3" s="41"/>
      <c r="E3" s="41"/>
      <c r="F3" s="41"/>
      <c r="G3" s="42"/>
      <c r="H3" s="43"/>
      <c r="I3" s="50"/>
      <c r="J3" s="50"/>
      <c r="K3" s="50"/>
      <c r="L3" s="50"/>
      <c r="M3" s="50"/>
      <c r="N3" s="50"/>
      <c r="O3" s="50"/>
      <c r="P3" s="50"/>
      <c r="Q3" s="91" t="s">
        <v>68</v>
      </c>
      <c r="R3" s="50"/>
      <c r="S3" s="33"/>
      <c r="T3" s="36"/>
      <c r="U3" s="36"/>
      <c r="V3" s="36"/>
      <c r="W3" s="36"/>
      <c r="X3" s="36"/>
      <c r="Y3" s="36"/>
      <c r="Z3" s="31"/>
      <c r="AA3" s="91" t="s">
        <v>66</v>
      </c>
      <c r="AB3" s="44"/>
      <c r="AC3" s="44"/>
      <c r="AD3" s="44"/>
      <c r="AE3" s="44"/>
      <c r="AF3" s="44"/>
      <c r="AG3" s="44"/>
      <c r="AH3" s="45"/>
      <c r="AI3" s="107" t="s">
        <v>85</v>
      </c>
    </row>
    <row r="4" spans="1:35" ht="5.85"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1"/>
      <c r="AH4" s="46"/>
      <c r="AI4" s="46"/>
    </row>
    <row r="5" spans="1:35" ht="13.05" customHeight="1" x14ac:dyDescent="0.25">
      <c r="A5" s="47" t="s">
        <v>23</v>
      </c>
      <c r="B5" s="47"/>
      <c r="C5" s="48" t="s">
        <v>24</v>
      </c>
      <c r="D5" s="48"/>
      <c r="E5" s="49" t="s">
        <v>25</v>
      </c>
      <c r="F5" s="49" t="s">
        <v>26</v>
      </c>
      <c r="G5" s="49" t="s">
        <v>27</v>
      </c>
      <c r="H5" s="49"/>
      <c r="I5" s="46"/>
      <c r="J5" s="48" t="s">
        <v>28</v>
      </c>
      <c r="K5" s="48"/>
      <c r="L5" s="48"/>
      <c r="M5" s="46"/>
      <c r="N5" s="46"/>
      <c r="P5" s="46"/>
      <c r="Q5" s="48" t="s">
        <v>23</v>
      </c>
      <c r="R5" s="48"/>
      <c r="S5" s="48" t="s">
        <v>24</v>
      </c>
      <c r="T5" s="49" t="s">
        <v>25</v>
      </c>
      <c r="U5" s="49" t="s">
        <v>26</v>
      </c>
      <c r="V5" s="49" t="s">
        <v>27</v>
      </c>
      <c r="W5" s="46"/>
      <c r="X5" s="48" t="s">
        <v>28</v>
      </c>
      <c r="Y5" s="46"/>
      <c r="Z5" s="46"/>
      <c r="AA5" s="48" t="s">
        <v>23</v>
      </c>
      <c r="AB5" s="48"/>
      <c r="AC5" s="48" t="s">
        <v>24</v>
      </c>
      <c r="AD5" s="49" t="s">
        <v>25</v>
      </c>
      <c r="AE5" s="49" t="s">
        <v>26</v>
      </c>
      <c r="AF5" s="49" t="s">
        <v>27</v>
      </c>
      <c r="AG5" s="41"/>
      <c r="AH5" s="48" t="s">
        <v>28</v>
      </c>
      <c r="AI5" s="46"/>
    </row>
    <row r="6" spans="1:35" ht="15" customHeight="1" x14ac:dyDescent="0.25">
      <c r="A6" s="46"/>
      <c r="B6" s="46"/>
      <c r="C6" s="46"/>
      <c r="D6" s="46"/>
      <c r="I6" s="46"/>
      <c r="J6" s="50"/>
      <c r="K6" s="50"/>
      <c r="L6" s="50"/>
      <c r="M6" s="50"/>
      <c r="N6" s="50"/>
      <c r="O6" s="50"/>
      <c r="P6" s="46"/>
      <c r="Q6" s="46"/>
      <c r="R6" s="46"/>
      <c r="S6" s="41"/>
      <c r="T6" s="46"/>
      <c r="U6" s="46"/>
      <c r="V6" s="46"/>
      <c r="W6" s="46"/>
      <c r="X6" s="41"/>
      <c r="Y6" s="46"/>
      <c r="Z6" s="46"/>
      <c r="AA6" s="61" t="s">
        <v>70</v>
      </c>
      <c r="AB6" s="48"/>
      <c r="AC6" s="48"/>
      <c r="AD6" s="49"/>
      <c r="AE6" s="49"/>
      <c r="AF6" s="49"/>
      <c r="AG6" s="41"/>
      <c r="AH6" s="48"/>
      <c r="AI6" s="46"/>
    </row>
    <row r="7" spans="1:35" x14ac:dyDescent="0.25">
      <c r="A7" s="87" t="s">
        <v>29</v>
      </c>
      <c r="B7" s="52">
        <v>1113</v>
      </c>
      <c r="C7" s="165"/>
      <c r="D7" s="166"/>
      <c r="E7" s="53">
        <f t="shared" ref="E7:E23" si="0">IF(H7&lt;&gt;"",H7,3)*IF(C7="A",4,IF(C7="B",3,IF(C7="C",2,IF(C7="D",1,IF(AND(C7&gt;=0,C7&lt;=4,ISNUMBER(C7)),C7,0)))))</f>
        <v>0</v>
      </c>
      <c r="F7" s="53" t="str">
        <f t="shared" ref="F7:F23" si="1">IF(OR(C7="A",C7="B",C7="C",C7="D",C7="F",AND(C7&gt;=0,C7&lt;=4,ISNUMBER(C7))),IF(H7&lt;&gt;"",H7,3),"")</f>
        <v/>
      </c>
      <c r="G7" s="53" t="str">
        <f t="shared" ref="G7:G23" si="2">IF(OR(C7="A",C7="B",C7="C",C7="D",C7="P",AND(C7&gt;=0,C7&lt;=4,ISNUMBER(C7))),IF(H7&lt;&gt;"",H7,3),"")</f>
        <v/>
      </c>
      <c r="H7" s="54"/>
      <c r="I7" s="152"/>
      <c r="J7" s="153"/>
      <c r="K7" s="153"/>
      <c r="L7" s="153"/>
      <c r="M7" s="55"/>
      <c r="N7" s="55"/>
      <c r="O7" s="55"/>
      <c r="P7" s="46"/>
      <c r="Q7" s="87" t="s">
        <v>30</v>
      </c>
      <c r="R7" s="52">
        <v>1011</v>
      </c>
      <c r="S7" s="85"/>
      <c r="T7" s="53">
        <f>IF(W7&lt;&gt;"",W7,3)*IF(S7="A",4,IF(S7="B",3,IF(S7="C",2,IF(S7="D",1,IF(AND(S7&gt;=0,S7&lt;=4,ISNUMBER(S7)),S7,0)))))</f>
        <v>0</v>
      </c>
      <c r="U7" s="53" t="str">
        <f>IF(OR(S7="A",S7="B",S7="C",S7="D",S7="F",AND(S7&gt;=0,S7&lt;=4,ISNUMBER(S7))),IF(W7&lt;&gt;"",W7,3),"")</f>
        <v/>
      </c>
      <c r="V7" s="53" t="str">
        <f>IF(OR(S7="A",S7="B",S7="C",S7="D",S7="P",AND(S7&gt;=0,S7&lt;=4,ISNUMBER(S7))),IF(W7&lt;&gt;"",W7,3),"")</f>
        <v/>
      </c>
      <c r="W7" s="54">
        <v>1</v>
      </c>
      <c r="X7" s="141"/>
      <c r="Y7" s="142"/>
      <c r="Z7" s="46"/>
      <c r="AA7" s="87" t="s">
        <v>32</v>
      </c>
      <c r="AB7" s="52">
        <v>2003</v>
      </c>
      <c r="AC7" s="139"/>
      <c r="AD7" s="53">
        <f t="shared" ref="AD7:AD9" si="3">IF(AG7&lt;&gt;"",AG7,3)*IF(AC7="A",4,IF(AC7="B",3,IF(AC7="C",2,IF(AC7="D",1,IF(AND(AC7&gt;=0,AC7&lt;=4,ISNUMBER(AC7)),AC7,0)))))</f>
        <v>0</v>
      </c>
      <c r="AE7" s="53" t="str">
        <f>IF(OR(AC7="A",AC7="B",AC7="C",AC7="D",AC7="F",AND(AC7&gt;=0,AC7&lt;=4,ISNUMBER(AC7))),IF(AG7&lt;&gt;"",AG7,3),"")</f>
        <v/>
      </c>
      <c r="AF7" s="53" t="str">
        <f t="shared" ref="AF7:AF9" si="4">IF(OR(AC7="A",AC7="B",AC7="C",AC7="D",AC7="P",AND(AC7&gt;=0,AC7&lt;=4,ISNUMBER(AC7))),IF(AG7&lt;&gt;"",AG7,3),"")</f>
        <v/>
      </c>
      <c r="AG7" s="57"/>
      <c r="AH7" s="165"/>
      <c r="AI7" s="165"/>
    </row>
    <row r="8" spans="1:35" x14ac:dyDescent="0.25">
      <c r="A8" s="87" t="s">
        <v>29</v>
      </c>
      <c r="B8" s="89">
        <v>1213</v>
      </c>
      <c r="C8" s="154"/>
      <c r="D8" s="155"/>
      <c r="E8" s="53">
        <f t="shared" si="0"/>
        <v>0</v>
      </c>
      <c r="F8" s="53" t="str">
        <f t="shared" si="1"/>
        <v/>
      </c>
      <c r="G8" s="53" t="str">
        <f t="shared" si="2"/>
        <v/>
      </c>
      <c r="H8" s="54"/>
      <c r="I8" s="152"/>
      <c r="J8" s="153"/>
      <c r="K8" s="153"/>
      <c r="L8" s="153"/>
      <c r="M8" s="55"/>
      <c r="N8" s="55"/>
      <c r="O8" s="55"/>
      <c r="P8" s="46"/>
      <c r="Q8" s="87" t="s">
        <v>31</v>
      </c>
      <c r="R8" s="52">
        <v>3103</v>
      </c>
      <c r="S8" s="93"/>
      <c r="T8" s="53">
        <f t="shared" ref="T8:T12" si="5">IF(W8&lt;&gt;"",W8,3)*IF(S8="A",4,IF(S8="B",3,IF(S8="C",2,IF(S8="D",1,IF(AND(S8&gt;=0,S8&lt;=4,ISNUMBER(S8)),S8,0)))))</f>
        <v>0</v>
      </c>
      <c r="U8" s="53" t="str">
        <f t="shared" ref="U8:U12" si="6">IF(OR(S8="A",S8="B",S8="C",S8="D",S8="F",AND(S8&gt;=0,S8&lt;=4,ISNUMBER(S8))),IF(W8&lt;&gt;"",W8,3),"")</f>
        <v/>
      </c>
      <c r="V8" s="53" t="str">
        <f t="shared" ref="V8:V12" si="7">IF(OR(S8="A",S8="B",S8="C",S8="D",S8="P",AND(S8&gt;=0,S8&lt;=4,ISNUMBER(S8))),IF(W8&lt;&gt;"",W8,3),"")</f>
        <v/>
      </c>
      <c r="W8" s="54"/>
      <c r="X8" s="145"/>
      <c r="Y8" s="164"/>
      <c r="Z8" s="46"/>
      <c r="AA8" s="87" t="s">
        <v>37</v>
      </c>
      <c r="AB8" s="52">
        <v>1101</v>
      </c>
      <c r="AC8" s="138"/>
      <c r="AD8" s="53">
        <f t="shared" ref="AD8" si="8">IF(AG8&lt;&gt;"",AG8,3)*IF(AC8="A",4,IF(AC8="B",3,IF(AC8="C",2,IF(AC8="D",1,IF(AND(AC8&gt;=0,AC8&lt;=4,ISNUMBER(AC8)),AC8,0)))))</f>
        <v>0</v>
      </c>
      <c r="AE8" s="53" t="str">
        <f t="shared" ref="AE8" si="9">IF(OR(AC8="A",AC8="B",AC8="C",AC8="D",AC8="F",AND(AC8&gt;=0,AC8&lt;=4,ISNUMBER(AC8))),IF(AG8&lt;&gt;"",AG8,3),"")</f>
        <v/>
      </c>
      <c r="AF8" s="53" t="str">
        <f t="shared" ref="AF8" si="10">IF(OR(AC8="A",AC8="B",AC8="C",AC8="D",AC8="P",AND(AC8&gt;=0,AC8&lt;=4,ISNUMBER(AC8))),IF(AG8&lt;&gt;"",AG8,3),"")</f>
        <v/>
      </c>
      <c r="AG8" s="54">
        <v>1</v>
      </c>
      <c r="AH8" s="154"/>
      <c r="AI8" s="154"/>
    </row>
    <row r="9" spans="1:35" x14ac:dyDescent="0.25">
      <c r="A9" s="87" t="s">
        <v>33</v>
      </c>
      <c r="B9" s="52">
        <v>1103</v>
      </c>
      <c r="C9" s="154"/>
      <c r="D9" s="155"/>
      <c r="E9" s="53">
        <f t="shared" si="0"/>
        <v>0</v>
      </c>
      <c r="F9" s="53" t="str">
        <f t="shared" si="1"/>
        <v/>
      </c>
      <c r="G9" s="53" t="str">
        <f t="shared" si="2"/>
        <v/>
      </c>
      <c r="H9" s="57"/>
      <c r="I9" s="152"/>
      <c r="J9" s="153"/>
      <c r="K9" s="153"/>
      <c r="L9" s="153"/>
      <c r="M9" s="55"/>
      <c r="N9" s="55"/>
      <c r="O9" s="55"/>
      <c r="P9" s="46"/>
      <c r="Q9" s="125" t="s">
        <v>45</v>
      </c>
      <c r="R9" s="89">
        <v>1213</v>
      </c>
      <c r="S9" s="86"/>
      <c r="T9" s="53">
        <f t="shared" si="5"/>
        <v>0</v>
      </c>
      <c r="U9" s="53" t="str">
        <f t="shared" si="6"/>
        <v/>
      </c>
      <c r="V9" s="53" t="str">
        <f t="shared" si="7"/>
        <v/>
      </c>
      <c r="W9" s="57"/>
      <c r="X9" s="145"/>
      <c r="Y9" s="164"/>
      <c r="Z9" s="46"/>
      <c r="AA9" s="87" t="s">
        <v>37</v>
      </c>
      <c r="AB9" s="52">
        <v>3101</v>
      </c>
      <c r="AC9" s="138"/>
      <c r="AD9" s="53">
        <f t="shared" si="3"/>
        <v>0</v>
      </c>
      <c r="AE9" s="53" t="str">
        <f t="shared" ref="AE9" si="11">IF(OR(AC9="A",AC9="B",AC9="C",AC9="D",AC9="F",AND(AC9&gt;=0,AC9&lt;=4,ISNUMBER(AC9))),IF(AG9&lt;&gt;"",AG9,3),"")</f>
        <v/>
      </c>
      <c r="AF9" s="53" t="str">
        <f t="shared" si="4"/>
        <v/>
      </c>
      <c r="AG9" s="54">
        <v>1</v>
      </c>
      <c r="AH9" s="154"/>
      <c r="AI9" s="154"/>
    </row>
    <row r="10" spans="1:35" x14ac:dyDescent="0.25">
      <c r="A10" s="87" t="s">
        <v>35</v>
      </c>
      <c r="B10" s="52">
        <v>1113</v>
      </c>
      <c r="C10" s="154"/>
      <c r="D10" s="155"/>
      <c r="E10" s="53">
        <f t="shared" si="0"/>
        <v>0</v>
      </c>
      <c r="F10" s="53" t="str">
        <f t="shared" si="1"/>
        <v/>
      </c>
      <c r="G10" s="53" t="str">
        <f t="shared" si="2"/>
        <v/>
      </c>
      <c r="H10" s="57"/>
      <c r="I10" s="152"/>
      <c r="J10" s="153"/>
      <c r="K10" s="153"/>
      <c r="L10" s="153"/>
      <c r="M10" s="55"/>
      <c r="N10" s="55"/>
      <c r="O10" s="55"/>
      <c r="P10" s="46"/>
      <c r="Q10" s="126" t="s">
        <v>67</v>
      </c>
      <c r="R10" s="89">
        <v>2993</v>
      </c>
      <c r="S10" s="86"/>
      <c r="T10" s="53">
        <f t="shared" si="5"/>
        <v>0</v>
      </c>
      <c r="U10" s="53" t="str">
        <f t="shared" si="6"/>
        <v/>
      </c>
      <c r="V10" s="53" t="str">
        <f t="shared" si="7"/>
        <v/>
      </c>
      <c r="W10" s="57"/>
      <c r="X10" s="145"/>
      <c r="Y10" s="164"/>
      <c r="Z10" s="46"/>
      <c r="AA10" s="87" t="s">
        <v>37</v>
      </c>
      <c r="AB10" s="52">
        <v>3213</v>
      </c>
      <c r="AC10" s="138"/>
      <c r="AD10" s="53">
        <f>IF(AG10&lt;&gt;"",AG10,3)*IF(AC10="A",4,IF(AC10="B",3,IF(AC10="C",2,IF(AC10="D",1,IF(AND(AC10&gt;=0,AC10&lt;=4,ISNUMBER(AC10)),AC10,0)))))</f>
        <v>0</v>
      </c>
      <c r="AE10" s="53" t="str">
        <f>IF(OR(AC10="A",AC10="B",AC10="C",AC10="D",AC10="F",AND(AC10&gt;=0,AC10&lt;=4,ISNUMBER(AC10))),IF(AG10&lt;&gt;"",AG10,3),"")</f>
        <v/>
      </c>
      <c r="AF10" s="53" t="str">
        <f>IF(OR(AC10="A",AC10="B",AC10="C",AC10="D",AC10="P",AND(AC10&gt;=0,AC10&lt;=4,ISNUMBER(AC10))),IF(AG10&lt;&gt;"",AG10,3),"")</f>
        <v/>
      </c>
      <c r="AG10" s="54"/>
      <c r="AH10" s="154"/>
      <c r="AI10" s="154"/>
    </row>
    <row r="11" spans="1:35" x14ac:dyDescent="0.25">
      <c r="A11" s="87" t="s">
        <v>36</v>
      </c>
      <c r="B11" s="52">
        <v>2103</v>
      </c>
      <c r="C11" s="154"/>
      <c r="D11" s="155"/>
      <c r="E11" s="53">
        <f t="shared" si="0"/>
        <v>0</v>
      </c>
      <c r="F11" s="53" t="str">
        <f t="shared" si="1"/>
        <v/>
      </c>
      <c r="G11" s="53" t="str">
        <f t="shared" si="2"/>
        <v/>
      </c>
      <c r="H11" s="57"/>
      <c r="I11" s="152"/>
      <c r="J11" s="153"/>
      <c r="K11" s="153"/>
      <c r="L11" s="153"/>
      <c r="M11" s="55"/>
      <c r="N11" s="55"/>
      <c r="O11" s="55"/>
      <c r="P11" s="46"/>
      <c r="Q11" s="126" t="s">
        <v>31</v>
      </c>
      <c r="R11" s="89">
        <v>3203</v>
      </c>
      <c r="S11" s="128"/>
      <c r="T11" s="53">
        <f t="shared" si="5"/>
        <v>0</v>
      </c>
      <c r="U11" s="53" t="str">
        <f t="shared" si="6"/>
        <v/>
      </c>
      <c r="V11" s="53" t="str">
        <f t="shared" si="7"/>
        <v/>
      </c>
      <c r="W11" s="54"/>
      <c r="X11" s="145"/>
      <c r="Y11" s="145"/>
      <c r="Z11" s="46"/>
      <c r="AA11" s="87" t="s">
        <v>37</v>
      </c>
      <c r="AB11" s="52">
        <v>3333</v>
      </c>
      <c r="AC11" s="138"/>
      <c r="AD11" s="53">
        <f t="shared" ref="AD11" si="12">IF(AG11&lt;&gt;"",AG11,3)*IF(AC11="A",4,IF(AC11="B",3,IF(AC11="C",2,IF(AC11="D",1,IF(AND(AC11&gt;=0,AC11&lt;=4,ISNUMBER(AC11)),AC11,0)))))</f>
        <v>0</v>
      </c>
      <c r="AE11" s="53" t="str">
        <f t="shared" ref="AE11" si="13">IF(OR(AC11="A",AC11="B",AC11="C",AC11="D",AC11="F",AND(AC11&gt;=0,AC11&lt;=4,ISNUMBER(AC11))),IF(AG11&lt;&gt;"",AG11,3),"")</f>
        <v/>
      </c>
      <c r="AF11" s="53" t="str">
        <f t="shared" ref="AF11" si="14">IF(OR(AC11="A",AC11="B",AC11="C",AC11="D",AC11="P",AND(AC11&gt;=0,AC11&lt;=4,ISNUMBER(AC11))),IF(AG11&lt;&gt;"",AG11,3),"")</f>
        <v/>
      </c>
      <c r="AG11" s="57"/>
      <c r="AH11" s="154"/>
      <c r="AI11" s="154"/>
    </row>
    <row r="12" spans="1:35" x14ac:dyDescent="0.25">
      <c r="A12" s="87" t="s">
        <v>38</v>
      </c>
      <c r="B12" s="89">
        <v>2023</v>
      </c>
      <c r="C12" s="154"/>
      <c r="D12" s="155"/>
      <c r="E12" s="53">
        <f t="shared" si="0"/>
        <v>0</v>
      </c>
      <c r="F12" s="53" t="str">
        <f t="shared" si="1"/>
        <v/>
      </c>
      <c r="G12" s="53" t="str">
        <f t="shared" si="2"/>
        <v/>
      </c>
      <c r="H12" s="54"/>
      <c r="I12" s="152"/>
      <c r="J12" s="153"/>
      <c r="K12" s="153"/>
      <c r="L12" s="153"/>
      <c r="P12" s="46"/>
      <c r="Q12" s="87"/>
      <c r="R12" s="112"/>
      <c r="S12" s="86"/>
      <c r="T12" s="53">
        <f t="shared" si="5"/>
        <v>0</v>
      </c>
      <c r="U12" s="53" t="str">
        <f t="shared" si="6"/>
        <v/>
      </c>
      <c r="V12" s="53" t="str">
        <f t="shared" si="7"/>
        <v/>
      </c>
      <c r="W12" s="54"/>
      <c r="X12" s="145"/>
      <c r="Y12" s="164"/>
      <c r="Z12" s="46"/>
      <c r="AA12" s="129" t="s">
        <v>37</v>
      </c>
      <c r="AB12" s="52">
        <v>3423</v>
      </c>
      <c r="AC12" s="138"/>
      <c r="AD12" s="53">
        <f t="shared" ref="AD12:AD17" si="15">IF(AG12&lt;&gt;"",AG12,3)*IF(AC12="A",4,IF(AC12="B",3,IF(AC12="C",2,IF(AC12="D",1,IF(AND(AC12&gt;=0,AC12&lt;=4,ISNUMBER(AC12)),AC12,0)))))</f>
        <v>0</v>
      </c>
      <c r="AE12" s="53" t="str">
        <f t="shared" ref="AE12:AE17" si="16">IF(OR(AC12="A",AC12="B",AC12="C",AC12="D",AC12="F",AND(AC12&gt;=0,AC12&lt;=4,ISNUMBER(AC12))),IF(AG12&lt;&gt;"",AG12,3),"")</f>
        <v/>
      </c>
      <c r="AF12" s="53" t="str">
        <f t="shared" ref="AF12:AF17" si="17">IF(OR(AC12="A",AC12="B",AC12="C",AC12="D",AC12="P",AND(AC12&gt;=0,AC12&lt;=4,ISNUMBER(AC12))),IF(AG12&lt;&gt;"",AG12,3),"")</f>
        <v/>
      </c>
      <c r="AG12" s="57"/>
      <c r="AH12" s="154"/>
      <c r="AI12" s="154"/>
    </row>
    <row r="13" spans="1:35" x14ac:dyDescent="0.25">
      <c r="A13" s="87" t="s">
        <v>39</v>
      </c>
      <c r="B13" s="89"/>
      <c r="C13" s="154"/>
      <c r="D13" s="155"/>
      <c r="E13" s="53">
        <f t="shared" si="0"/>
        <v>0</v>
      </c>
      <c r="F13" s="53" t="str">
        <f t="shared" si="1"/>
        <v/>
      </c>
      <c r="G13" s="53" t="str">
        <f t="shared" si="2"/>
        <v/>
      </c>
      <c r="H13" s="54"/>
      <c r="I13" s="152"/>
      <c r="J13" s="153"/>
      <c r="K13" s="153"/>
      <c r="L13" s="153"/>
      <c r="M13" s="55"/>
      <c r="N13" s="55"/>
      <c r="O13" s="55"/>
      <c r="P13" s="46"/>
      <c r="Q13" s="87"/>
      <c r="R13" s="136"/>
      <c r="S13" s="134"/>
      <c r="T13" s="53"/>
      <c r="U13" s="53"/>
      <c r="V13" s="53"/>
      <c r="W13" s="54"/>
      <c r="X13" s="159"/>
      <c r="Y13" s="160"/>
      <c r="Z13" s="46"/>
      <c r="AA13" s="87" t="s">
        <v>37</v>
      </c>
      <c r="AB13" s="52">
        <v>3603</v>
      </c>
      <c r="AC13" s="138"/>
      <c r="AD13" s="53">
        <f t="shared" si="15"/>
        <v>0</v>
      </c>
      <c r="AE13" s="53" t="str">
        <f t="shared" si="16"/>
        <v/>
      </c>
      <c r="AF13" s="53" t="str">
        <f t="shared" si="17"/>
        <v/>
      </c>
      <c r="AG13" s="57"/>
      <c r="AH13" s="154"/>
      <c r="AI13" s="154"/>
    </row>
    <row r="14" spans="1:35" x14ac:dyDescent="0.25">
      <c r="A14" s="87" t="s">
        <v>39</v>
      </c>
      <c r="B14" s="89"/>
      <c r="C14" s="154"/>
      <c r="D14" s="155"/>
      <c r="E14" s="53">
        <f t="shared" si="0"/>
        <v>0</v>
      </c>
      <c r="F14" s="53" t="str">
        <f t="shared" si="1"/>
        <v/>
      </c>
      <c r="G14" s="53" t="str">
        <f t="shared" si="2"/>
        <v/>
      </c>
      <c r="H14" s="54"/>
      <c r="I14" s="152"/>
      <c r="J14" s="153"/>
      <c r="K14" s="153"/>
      <c r="L14" s="153"/>
      <c r="M14" s="55"/>
      <c r="N14" s="55"/>
      <c r="O14" s="55"/>
      <c r="P14" s="46"/>
      <c r="Q14" s="135"/>
      <c r="R14" s="78"/>
      <c r="S14" s="137"/>
      <c r="T14" s="53"/>
      <c r="U14" s="53"/>
      <c r="V14" s="53"/>
      <c r="W14" s="57"/>
      <c r="X14" s="161"/>
      <c r="Y14" s="162"/>
      <c r="Z14" s="58"/>
      <c r="AA14" s="87" t="s">
        <v>37</v>
      </c>
      <c r="AB14" s="52">
        <v>3713</v>
      </c>
      <c r="AC14" s="138"/>
      <c r="AD14" s="53">
        <f t="shared" si="15"/>
        <v>0</v>
      </c>
      <c r="AE14" s="53" t="str">
        <f t="shared" si="16"/>
        <v/>
      </c>
      <c r="AF14" s="53" t="str">
        <f t="shared" si="17"/>
        <v/>
      </c>
      <c r="AG14" s="57"/>
      <c r="AH14" s="154"/>
      <c r="AI14" s="154"/>
    </row>
    <row r="15" spans="1:35" x14ac:dyDescent="0.25">
      <c r="A15" s="87" t="s">
        <v>41</v>
      </c>
      <c r="B15" s="52">
        <v>1114</v>
      </c>
      <c r="C15" s="154"/>
      <c r="D15" s="155"/>
      <c r="E15" s="53">
        <f t="shared" si="0"/>
        <v>0</v>
      </c>
      <c r="F15" s="53" t="str">
        <f t="shared" si="1"/>
        <v/>
      </c>
      <c r="G15" s="53" t="str">
        <f t="shared" si="2"/>
        <v/>
      </c>
      <c r="H15" s="57">
        <v>4</v>
      </c>
      <c r="I15" s="152"/>
      <c r="J15" s="153"/>
      <c r="K15" s="153"/>
      <c r="L15" s="153"/>
      <c r="M15" s="55"/>
      <c r="N15" s="55"/>
      <c r="O15" s="55"/>
      <c r="P15" s="46"/>
      <c r="Q15" s="163"/>
      <c r="R15" s="163"/>
      <c r="S15" s="163"/>
      <c r="T15" s="133"/>
      <c r="U15" s="133"/>
      <c r="V15" s="133"/>
      <c r="W15" s="133"/>
      <c r="X15" s="44" t="s">
        <v>49</v>
      </c>
      <c r="Y15" s="50"/>
      <c r="Z15" s="46"/>
      <c r="AA15" s="87" t="s">
        <v>34</v>
      </c>
      <c r="AB15" s="52">
        <v>3423</v>
      </c>
      <c r="AC15" s="138"/>
      <c r="AD15" s="53">
        <f t="shared" si="15"/>
        <v>0</v>
      </c>
      <c r="AE15" s="53" t="str">
        <f t="shared" si="16"/>
        <v/>
      </c>
      <c r="AF15" s="53" t="str">
        <f t="shared" si="17"/>
        <v/>
      </c>
      <c r="AG15" s="57"/>
      <c r="AH15" s="154"/>
      <c r="AI15" s="154"/>
    </row>
    <row r="16" spans="1:35" x14ac:dyDescent="0.25">
      <c r="A16" s="87" t="s">
        <v>42</v>
      </c>
      <c r="B16" s="52">
        <v>1314</v>
      </c>
      <c r="C16" s="154"/>
      <c r="D16" s="155"/>
      <c r="E16" s="53">
        <f t="shared" si="0"/>
        <v>0</v>
      </c>
      <c r="F16" s="53" t="str">
        <f t="shared" si="1"/>
        <v/>
      </c>
      <c r="G16" s="53" t="str">
        <f t="shared" si="2"/>
        <v/>
      </c>
      <c r="H16" s="57">
        <v>4</v>
      </c>
      <c r="I16" s="152"/>
      <c r="J16" s="153"/>
      <c r="K16" s="153"/>
      <c r="L16" s="153"/>
      <c r="M16" s="55"/>
      <c r="N16" s="55"/>
      <c r="O16" s="55"/>
      <c r="P16" s="58"/>
      <c r="Q16" s="59" t="s">
        <v>50</v>
      </c>
      <c r="R16" s="55"/>
      <c r="S16" s="50"/>
      <c r="T16" s="50"/>
      <c r="U16" s="50"/>
      <c r="V16" s="60"/>
      <c r="W16" s="50"/>
      <c r="X16" s="50"/>
      <c r="Y16" s="131"/>
      <c r="Z16" s="46"/>
      <c r="AA16" s="87" t="s">
        <v>34</v>
      </c>
      <c r="AB16" s="52">
        <v>3543</v>
      </c>
      <c r="AC16" s="92"/>
      <c r="AD16" s="53">
        <f t="shared" si="15"/>
        <v>0</v>
      </c>
      <c r="AE16" s="53" t="str">
        <f t="shared" si="16"/>
        <v/>
      </c>
      <c r="AF16" s="53" t="str">
        <f t="shared" si="17"/>
        <v/>
      </c>
      <c r="AG16" s="54"/>
      <c r="AH16" s="141"/>
      <c r="AI16" s="142"/>
    </row>
    <row r="17" spans="1:35" ht="13.8" thickBot="1" x14ac:dyDescent="0.3">
      <c r="A17" s="87" t="s">
        <v>42</v>
      </c>
      <c r="B17" s="52">
        <v>1515</v>
      </c>
      <c r="C17" s="154"/>
      <c r="D17" s="155"/>
      <c r="E17" s="53">
        <f t="shared" si="0"/>
        <v>0</v>
      </c>
      <c r="F17" s="53" t="str">
        <f t="shared" si="1"/>
        <v/>
      </c>
      <c r="G17" s="53" t="str">
        <f t="shared" si="2"/>
        <v/>
      </c>
      <c r="H17" s="57">
        <v>5</v>
      </c>
      <c r="I17" s="152"/>
      <c r="J17" s="153"/>
      <c r="K17" s="153"/>
      <c r="L17" s="153"/>
      <c r="M17" s="55"/>
      <c r="N17" s="55"/>
      <c r="O17" s="55"/>
      <c r="P17" s="46"/>
      <c r="Q17" s="158">
        <f>SUM(G7:G23,V7:V12,AF7:AF25,AF35:AF40,G28:G42,O28:O42)</f>
        <v>0</v>
      </c>
      <c r="R17" s="158"/>
      <c r="S17" s="50" t="s">
        <v>51</v>
      </c>
      <c r="Z17" s="46"/>
      <c r="AA17" s="87" t="s">
        <v>40</v>
      </c>
      <c r="AB17" s="52">
        <v>3653</v>
      </c>
      <c r="AC17" s="92"/>
      <c r="AD17" s="53">
        <f t="shared" si="15"/>
        <v>0</v>
      </c>
      <c r="AE17" s="53" t="str">
        <f t="shared" si="16"/>
        <v/>
      </c>
      <c r="AF17" s="53" t="str">
        <f t="shared" si="17"/>
        <v/>
      </c>
      <c r="AG17" s="54"/>
      <c r="AH17" s="141"/>
      <c r="AI17" s="142"/>
    </row>
    <row r="18" spans="1:35" ht="14.4" thickTop="1" thickBot="1" x14ac:dyDescent="0.3">
      <c r="A18" s="87" t="s">
        <v>37</v>
      </c>
      <c r="B18" s="52">
        <v>1113</v>
      </c>
      <c r="C18" s="154"/>
      <c r="D18" s="155"/>
      <c r="E18" s="53">
        <f t="shared" si="0"/>
        <v>0</v>
      </c>
      <c r="F18" s="53" t="str">
        <f t="shared" si="1"/>
        <v/>
      </c>
      <c r="G18" s="53" t="str">
        <f t="shared" si="2"/>
        <v/>
      </c>
      <c r="H18" s="57"/>
      <c r="I18" s="152"/>
      <c r="J18" s="153"/>
      <c r="K18" s="153"/>
      <c r="L18" s="153"/>
      <c r="M18" s="55"/>
      <c r="N18" s="55"/>
      <c r="O18" s="55"/>
      <c r="P18" s="46"/>
      <c r="Q18" s="157" t="str">
        <f>IF(SUM(F7:F23,U7:U12,AE35:AE40,AE7:AE25,F28:F42,N28:N42)=0,"N/A",ROUNDDOWN(SUM(E7:E23,T7:T12,AD7:AD25,AD35:AD40,E28:E42,M28:M42)/SUM(F7:F23,U7:U12,AE7:AE25,AE35:AE40, F28:F42,N28:N42),2))</f>
        <v>N/A</v>
      </c>
      <c r="R18" s="157"/>
      <c r="S18" s="50" t="s">
        <v>52</v>
      </c>
      <c r="T18" s="50"/>
      <c r="U18" s="50"/>
      <c r="V18" s="50"/>
      <c r="W18" s="50"/>
      <c r="X18" s="50"/>
      <c r="Y18" s="50"/>
      <c r="Z18" s="46"/>
      <c r="AA18" s="87" t="s">
        <v>42</v>
      </c>
      <c r="AB18" s="52">
        <v>3013</v>
      </c>
      <c r="AC18" s="139"/>
      <c r="AD18" s="53">
        <f t="shared" ref="AD18:AD19" si="18">IF(AG18&lt;&gt;"",AG18,3)*IF(AC18="A",4,IF(AC18="B",3,IF(AC18="C",2,IF(AC18="D",1,IF(AND(AC18&gt;=0,AC18&lt;=4,ISNUMBER(AC18)),AC18,0)))))</f>
        <v>0</v>
      </c>
      <c r="AE18" s="53" t="str">
        <f t="shared" ref="AE18:AE19" si="19">IF(OR(AC18="A",AC18="B",AC18="C",AC18="D",AC18="F",AND(AC18&gt;=0,AC18&lt;=4,ISNUMBER(AC18))),IF(AG18&lt;&gt;"",AG18,3),"")</f>
        <v/>
      </c>
      <c r="AF18" s="53" t="str">
        <f t="shared" ref="AF18:AF19" si="20">IF(OR(AC18="A",AC18="B",AC18="C",AC18="D",AC18="P",AND(AC18&gt;=0,AC18&lt;=4,ISNUMBER(AC18))),IF(AG18&lt;&gt;"",AG18,3),"")</f>
        <v/>
      </c>
      <c r="AG18" s="54"/>
      <c r="AH18" s="141"/>
      <c r="AI18" s="142"/>
    </row>
    <row r="19" spans="1:35" ht="14.4" thickTop="1" thickBot="1" x14ac:dyDescent="0.3">
      <c r="A19" s="87" t="s">
        <v>47</v>
      </c>
      <c r="B19" s="89"/>
      <c r="C19" s="154"/>
      <c r="D19" s="155"/>
      <c r="E19" s="53">
        <f t="shared" si="0"/>
        <v>0</v>
      </c>
      <c r="F19" s="53" t="str">
        <f t="shared" si="1"/>
        <v/>
      </c>
      <c r="G19" s="53" t="str">
        <f t="shared" si="2"/>
        <v/>
      </c>
      <c r="H19" s="54"/>
      <c r="I19" s="152"/>
      <c r="J19" s="153"/>
      <c r="K19" s="153"/>
      <c r="L19" s="153"/>
      <c r="M19" s="55"/>
      <c r="N19" s="55"/>
      <c r="O19" s="55"/>
      <c r="P19" s="46"/>
      <c r="Q19" s="151">
        <f>SUMIF(B6:B22,"&gt;2999",G6:G22)+SUMIF(B28:B42,"&gt;2999",G28:G42)+SUMIF(J28:J42,"&gt;2999",O28:O42)+SUMIF(R6:R13,"&gt;2999",V6:V13)+SUMIF(AB7:AB25,"&gt;2999",AF7:AF25)+SUMIF(AB32:AB33,"&gt;2999",AF32:AF33)+SUMIF(AB35:AB40,"&gt;2999",AF35:AF40)</f>
        <v>0</v>
      </c>
      <c r="R19" s="151"/>
      <c r="S19" s="50" t="s">
        <v>81</v>
      </c>
      <c r="T19" s="50"/>
      <c r="U19" s="50"/>
      <c r="V19" s="50"/>
      <c r="W19" s="50"/>
      <c r="X19" s="50"/>
      <c r="Y19" s="50"/>
      <c r="Z19" s="46"/>
      <c r="AA19" s="87" t="s">
        <v>42</v>
      </c>
      <c r="AB19" s="52">
        <v>3012</v>
      </c>
      <c r="AC19" s="139"/>
      <c r="AD19" s="53">
        <f t="shared" si="18"/>
        <v>0</v>
      </c>
      <c r="AE19" s="53" t="str">
        <f t="shared" si="19"/>
        <v/>
      </c>
      <c r="AF19" s="53" t="str">
        <f t="shared" si="20"/>
        <v/>
      </c>
      <c r="AG19" s="54">
        <v>2</v>
      </c>
      <c r="AH19" s="141"/>
      <c r="AI19" s="142"/>
    </row>
    <row r="20" spans="1:35" ht="14.4" thickTop="1" thickBot="1" x14ac:dyDescent="0.3">
      <c r="A20" s="87" t="s">
        <v>48</v>
      </c>
      <c r="B20" s="89"/>
      <c r="C20" s="154"/>
      <c r="D20" s="155"/>
      <c r="E20" s="53">
        <f t="shared" si="0"/>
        <v>0</v>
      </c>
      <c r="F20" s="53" t="str">
        <f t="shared" si="1"/>
        <v/>
      </c>
      <c r="G20" s="53" t="str">
        <f t="shared" si="2"/>
        <v/>
      </c>
      <c r="H20" s="57"/>
      <c r="I20" s="152"/>
      <c r="J20" s="153"/>
      <c r="K20" s="153"/>
      <c r="L20" s="153"/>
      <c r="M20" s="55"/>
      <c r="N20" s="55"/>
      <c r="O20" s="55"/>
      <c r="P20" s="46"/>
      <c r="Q20" s="151">
        <f>SUMIF(B7:B23,"&gt;2999",F7:F23)+SUMIF(B28:B42,"&gt;2999",F28:F42)+SUMIF(J28:J42,"&gt;2999",N28:N42)+SUMIF(R7:R14,"&gt;2999",U7:U14)+SUMIF(AB7:AB25,"&gt;2999",AE7:AE25)+SUMIF(AB32,"&gt;2999",AE32)+SUMIF(AB35:AB40,"&gt;2999",AE35:AE40)</f>
        <v>0</v>
      </c>
      <c r="R20" s="151"/>
      <c r="S20" s="50" t="s">
        <v>82</v>
      </c>
      <c r="T20" s="50"/>
      <c r="U20" s="50"/>
      <c r="V20" s="50"/>
      <c r="W20" s="50"/>
      <c r="X20" s="50"/>
      <c r="Y20" s="50"/>
      <c r="Z20" s="46"/>
      <c r="AA20" s="87" t="s">
        <v>42</v>
      </c>
      <c r="AB20" s="140"/>
      <c r="AC20" s="139"/>
      <c r="AD20" s="53">
        <f t="shared" ref="AD20:AD25" si="21">IF(AG20&lt;&gt;"",AG20,3)*IF(AC20="A",4,IF(AC20="B",3,IF(AC20="C",2,IF(AC20="D",1,IF(AND(AC20&gt;=0,AC20&lt;=4,ISNUMBER(AC20)),AC20,0)))))</f>
        <v>0</v>
      </c>
      <c r="AE20" s="53" t="str">
        <f t="shared" ref="AE20:AE25" si="22">IF(OR(AC20="A",AC20="B",AC20="C",AC20="D",AC20="F",AND(AC20&gt;=0,AC20&lt;=4,ISNUMBER(AC20))),IF(AG20&lt;&gt;"",AG20,3),"")</f>
        <v/>
      </c>
      <c r="AF20" s="53" t="str">
        <f t="shared" ref="AF20:AF25" si="23">IF(OR(AC20="A",AC20="B",AC20="C",AC20="D",AC20="P",AND(AC20&gt;=0,AC20&lt;=4,ISNUMBER(AC20))),IF(AG20&lt;&gt;"",AG20,3),"")</f>
        <v/>
      </c>
      <c r="AG20" s="54"/>
      <c r="AH20" s="141"/>
      <c r="AI20" s="142"/>
    </row>
    <row r="21" spans="1:35" ht="13.8" thickBot="1" x14ac:dyDescent="0.3">
      <c r="A21" s="87"/>
      <c r="B21" s="112"/>
      <c r="C21" s="154"/>
      <c r="D21" s="155"/>
      <c r="E21" s="53">
        <f t="shared" si="0"/>
        <v>0</v>
      </c>
      <c r="F21" s="53" t="str">
        <f t="shared" si="1"/>
        <v/>
      </c>
      <c r="G21" s="53" t="str">
        <f t="shared" si="2"/>
        <v/>
      </c>
      <c r="H21" s="57"/>
      <c r="I21" s="152"/>
      <c r="J21" s="153"/>
      <c r="K21" s="153"/>
      <c r="L21" s="153"/>
      <c r="M21" s="55"/>
      <c r="N21" s="55"/>
      <c r="O21" s="55"/>
      <c r="P21" s="46"/>
      <c r="Q21" s="156">
        <f>SUMIF(B7:B23,"&gt;2999",E7:E23)+SUMIF(B28:B42,"&gt;2999",E28:E42)+SUMIF(J28:J42,"&gt;2999",M28:M42)+SUMIF(R7:R14,"&gt;2999",T7:T14)+SUMIF(AB7:AB25,"&gt;2999",AD7:AD25)+SUMIF(AB32:AB33,"&gt;2999",AD32:AD33)+SUMIF(AB35:AB40,"&gt;2999",AD35:AD40)</f>
        <v>0</v>
      </c>
      <c r="R21" s="156"/>
      <c r="S21" s="44" t="s">
        <v>53</v>
      </c>
      <c r="T21" s="50"/>
      <c r="U21" s="50"/>
      <c r="V21" s="50"/>
      <c r="W21" s="50"/>
      <c r="X21" s="50"/>
      <c r="Y21" s="50"/>
      <c r="Z21" s="46"/>
      <c r="AA21" s="87" t="s">
        <v>44</v>
      </c>
      <c r="AB21" s="52">
        <v>2123</v>
      </c>
      <c r="AC21" s="92"/>
      <c r="AD21" s="53">
        <f t="shared" si="21"/>
        <v>0</v>
      </c>
      <c r="AE21" s="53" t="str">
        <f t="shared" si="22"/>
        <v/>
      </c>
      <c r="AF21" s="53" t="str">
        <f t="shared" si="23"/>
        <v/>
      </c>
      <c r="AG21" s="53"/>
      <c r="AH21" s="141"/>
      <c r="AI21" s="142"/>
    </row>
    <row r="22" spans="1:35" ht="13.8" thickBot="1" x14ac:dyDescent="0.3">
      <c r="A22" s="87"/>
      <c r="B22" s="112"/>
      <c r="C22" s="154"/>
      <c r="D22" s="155"/>
      <c r="E22" s="53">
        <f t="shared" si="0"/>
        <v>0</v>
      </c>
      <c r="F22" s="53" t="str">
        <f t="shared" si="1"/>
        <v/>
      </c>
      <c r="G22" s="53" t="str">
        <f t="shared" si="2"/>
        <v/>
      </c>
      <c r="H22" s="57"/>
      <c r="I22" s="152"/>
      <c r="J22" s="153"/>
      <c r="K22" s="153"/>
      <c r="L22" s="153"/>
      <c r="M22" s="55"/>
      <c r="N22" s="55"/>
      <c r="O22" s="55"/>
      <c r="P22" s="46"/>
      <c r="Q22" s="146" t="str">
        <f>IF(SUM(Q21)=0,"N/A",Q21/Q20)</f>
        <v>N/A</v>
      </c>
      <c r="R22" s="146"/>
      <c r="S22" s="50" t="s">
        <v>55</v>
      </c>
      <c r="T22" s="50"/>
      <c r="U22" s="50"/>
      <c r="V22" s="50"/>
      <c r="W22" s="50"/>
      <c r="X22" s="50"/>
      <c r="Y22" s="50"/>
      <c r="Z22" s="46"/>
      <c r="AA22" s="87" t="s">
        <v>44</v>
      </c>
      <c r="AB22" s="52">
        <v>2132</v>
      </c>
      <c r="AC22" s="92"/>
      <c r="AD22" s="53">
        <f t="shared" si="21"/>
        <v>0</v>
      </c>
      <c r="AE22" s="53" t="str">
        <f t="shared" si="22"/>
        <v/>
      </c>
      <c r="AF22" s="53" t="str">
        <f t="shared" si="23"/>
        <v/>
      </c>
      <c r="AG22" s="57">
        <v>2</v>
      </c>
      <c r="AH22" s="141"/>
      <c r="AI22" s="142"/>
    </row>
    <row r="23" spans="1:35" ht="14.4" thickTop="1" thickBot="1" x14ac:dyDescent="0.3">
      <c r="A23" s="120"/>
      <c r="B23" s="89"/>
      <c r="C23" s="154"/>
      <c r="D23" s="155"/>
      <c r="E23" s="53">
        <f t="shared" si="0"/>
        <v>0</v>
      </c>
      <c r="F23" s="53" t="str">
        <f t="shared" si="1"/>
        <v/>
      </c>
      <c r="G23" s="53" t="str">
        <f t="shared" si="2"/>
        <v/>
      </c>
      <c r="H23" s="57"/>
      <c r="I23" s="152"/>
      <c r="J23" s="153"/>
      <c r="K23" s="153"/>
      <c r="L23" s="153"/>
      <c r="M23" s="55"/>
      <c r="N23" s="55"/>
      <c r="O23" s="55"/>
      <c r="P23" s="46"/>
      <c r="Q23" s="147"/>
      <c r="R23" s="147"/>
      <c r="S23" s="44" t="s">
        <v>58</v>
      </c>
      <c r="T23" s="50"/>
      <c r="U23" s="50"/>
      <c r="V23" s="50"/>
      <c r="W23" s="50"/>
      <c r="X23" s="50"/>
      <c r="Y23" s="50"/>
      <c r="Z23" s="46"/>
      <c r="AA23" s="87" t="s">
        <v>46</v>
      </c>
      <c r="AB23" s="52">
        <v>1114</v>
      </c>
      <c r="AC23" s="92"/>
      <c r="AD23" s="53">
        <f t="shared" si="21"/>
        <v>0</v>
      </c>
      <c r="AE23" s="53" t="str">
        <f t="shared" si="22"/>
        <v/>
      </c>
      <c r="AF23" s="53" t="str">
        <f t="shared" si="23"/>
        <v/>
      </c>
      <c r="AG23" s="57">
        <v>4</v>
      </c>
      <c r="AH23" s="141"/>
      <c r="AI23" s="142"/>
    </row>
    <row r="24" spans="1:35" ht="16.8" thickTop="1" thickBot="1" x14ac:dyDescent="0.35">
      <c r="A24" s="150"/>
      <c r="B24" s="150"/>
      <c r="C24" s="150"/>
      <c r="D24" s="150"/>
      <c r="E24" s="150"/>
      <c r="F24" s="150"/>
      <c r="G24" s="150"/>
      <c r="H24" s="150"/>
      <c r="I24" s="150"/>
      <c r="J24" s="150"/>
      <c r="K24" s="150"/>
      <c r="L24" s="150"/>
      <c r="M24" s="55"/>
      <c r="N24" s="55"/>
      <c r="O24" s="55"/>
      <c r="P24" s="46"/>
      <c r="Q24" s="148">
        <v>120</v>
      </c>
      <c r="R24" s="148"/>
      <c r="S24" s="50" t="s">
        <v>59</v>
      </c>
      <c r="T24" s="50"/>
      <c r="U24" s="50"/>
      <c r="V24" s="50"/>
      <c r="W24" s="50"/>
      <c r="X24" s="50"/>
      <c r="Y24" s="50"/>
      <c r="Z24" s="46"/>
      <c r="AA24" s="87" t="s">
        <v>46</v>
      </c>
      <c r="AB24" s="52">
        <v>1214</v>
      </c>
      <c r="AC24" s="92"/>
      <c r="AD24" s="53">
        <f t="shared" si="21"/>
        <v>0</v>
      </c>
      <c r="AE24" s="53" t="str">
        <f t="shared" si="22"/>
        <v/>
      </c>
      <c r="AF24" s="53" t="str">
        <f t="shared" si="23"/>
        <v/>
      </c>
      <c r="AG24" s="57">
        <v>4</v>
      </c>
      <c r="AH24" s="141"/>
      <c r="AI24" s="142"/>
    </row>
    <row r="25" spans="1:35" x14ac:dyDescent="0.25">
      <c r="A25" s="50" t="s">
        <v>61</v>
      </c>
      <c r="B25" s="50"/>
      <c r="C25" s="50"/>
      <c r="D25" s="50"/>
      <c r="E25" s="50"/>
      <c r="F25" s="50"/>
      <c r="G25" s="50"/>
      <c r="H25" s="50"/>
      <c r="I25" s="50"/>
      <c r="J25" s="50"/>
      <c r="K25" s="50"/>
      <c r="L25" s="50"/>
      <c r="M25" s="55"/>
      <c r="N25" s="55"/>
      <c r="O25" s="50"/>
      <c r="P25" s="46"/>
      <c r="Q25" s="55"/>
      <c r="R25" s="55"/>
      <c r="S25" s="55"/>
      <c r="T25" s="55"/>
      <c r="U25" s="55"/>
      <c r="V25" s="55"/>
      <c r="W25" s="55"/>
      <c r="X25" s="55"/>
      <c r="Y25" s="55"/>
      <c r="Z25" s="40"/>
      <c r="AA25" s="126" t="s">
        <v>41</v>
      </c>
      <c r="AB25" s="89">
        <v>1604</v>
      </c>
      <c r="AC25" s="92"/>
      <c r="AD25" s="53">
        <f t="shared" si="21"/>
        <v>0</v>
      </c>
      <c r="AE25" s="53" t="str">
        <f t="shared" si="22"/>
        <v/>
      </c>
      <c r="AF25" s="53" t="str">
        <f t="shared" si="23"/>
        <v/>
      </c>
      <c r="AG25" s="57">
        <v>4</v>
      </c>
      <c r="AH25" s="141"/>
      <c r="AI25" s="142"/>
    </row>
    <row r="26" spans="1:35" x14ac:dyDescent="0.25">
      <c r="A26" s="39" t="s">
        <v>54</v>
      </c>
      <c r="B26" s="39"/>
      <c r="C26" s="50"/>
      <c r="D26" s="50"/>
      <c r="E26" s="55"/>
      <c r="F26" s="55"/>
      <c r="G26" s="55"/>
      <c r="H26" s="55"/>
      <c r="I26" s="132" t="s">
        <v>79</v>
      </c>
      <c r="J26" s="65"/>
      <c r="K26" s="65"/>
      <c r="L26" s="65"/>
      <c r="M26" s="55"/>
      <c r="N26" s="55"/>
      <c r="O26" s="50"/>
      <c r="P26" s="46"/>
      <c r="Q26" s="55" t="s">
        <v>60</v>
      </c>
      <c r="R26" s="55"/>
      <c r="S26" s="55"/>
      <c r="T26" s="55"/>
      <c r="U26" s="55"/>
      <c r="V26" s="55"/>
      <c r="W26" s="55"/>
      <c r="X26" s="55"/>
      <c r="Y26" s="55"/>
      <c r="Z26" s="50"/>
      <c r="AA26" s="41"/>
      <c r="AB26" s="41"/>
      <c r="AC26" s="108"/>
      <c r="AD26" s="41"/>
      <c r="AE26" s="41"/>
      <c r="AF26" s="41"/>
      <c r="AG26" s="41"/>
      <c r="AH26" s="41"/>
      <c r="AI26" s="41"/>
    </row>
    <row r="27" spans="1:35" ht="13.8" thickBot="1" x14ac:dyDescent="0.3">
      <c r="A27" s="55" t="s">
        <v>23</v>
      </c>
      <c r="B27" s="55"/>
      <c r="C27" s="55" t="s">
        <v>56</v>
      </c>
      <c r="D27" s="33" t="s">
        <v>57</v>
      </c>
      <c r="E27" s="55"/>
      <c r="F27" s="55"/>
      <c r="G27" s="55"/>
      <c r="H27" s="55"/>
      <c r="I27" s="55" t="s">
        <v>23</v>
      </c>
      <c r="J27" s="55"/>
      <c r="K27" s="55" t="s">
        <v>56</v>
      </c>
      <c r="L27" s="66" t="s">
        <v>57</v>
      </c>
      <c r="M27" s="49" t="s">
        <v>25</v>
      </c>
      <c r="N27" s="49" t="s">
        <v>26</v>
      </c>
      <c r="O27" s="49" t="s">
        <v>27</v>
      </c>
      <c r="P27" s="65"/>
      <c r="Q27" s="55"/>
      <c r="R27" s="55"/>
      <c r="S27" s="55"/>
      <c r="T27" s="55"/>
      <c r="U27" s="55"/>
      <c r="V27" s="55"/>
      <c r="W27" s="55"/>
      <c r="X27" s="55"/>
      <c r="Y27" s="55"/>
      <c r="AA27" s="61" t="s">
        <v>78</v>
      </c>
      <c r="AB27" s="31"/>
      <c r="AC27" s="31"/>
      <c r="AD27" s="41"/>
      <c r="AE27" s="41"/>
      <c r="AF27" s="41"/>
      <c r="AG27" s="62"/>
      <c r="AH27" s="55"/>
      <c r="AI27" s="55"/>
    </row>
    <row r="28" spans="1:35" ht="18" customHeight="1" thickBot="1" x14ac:dyDescent="0.3">
      <c r="A28" s="82"/>
      <c r="B28" s="81"/>
      <c r="C28" s="83"/>
      <c r="D28" s="71"/>
      <c r="E28" s="72">
        <f t="shared" ref="E28:E42" si="24">D28*IF(OR(C28="A",C28="RA"),4,IF(OR(C28="B",C28="RB"),3,IF(OR(C28="C",C28="RC"),2,IF(OR(C28="D",C28="RD"),1,IF(AND(C28&gt;=0,C28&lt;=4,ISNUMBER(C28)),C28,0)))))</f>
        <v>0</v>
      </c>
      <c r="F28" s="73" t="str">
        <f t="shared" ref="F28:F42" si="25">IF(OR(C28="",D28=""),"",IF(OR(C28="A",C28="B",C28="C",C28="D",C28="F",C28="RA",C28="RB",C28="RC",C28="RD",C28="RF",AND(C28&gt;=0,C28&lt;=4,ISNUMBER(C28))),D28,""))</f>
        <v/>
      </c>
      <c r="G28" s="74" t="str">
        <f t="shared" ref="G28:G42" si="26">IF(OR(C28="",D28=""),"",IF(OR(C28="A",C28="B",C28="C",C28="D",C28="P",AND(C28&gt;=0,C28&lt;=4,ISNUMBER(C28))),D28,""))</f>
        <v/>
      </c>
      <c r="H28" s="75"/>
      <c r="I28" s="80"/>
      <c r="J28" s="81"/>
      <c r="K28" s="83"/>
      <c r="L28" s="71"/>
      <c r="M28" s="41">
        <f t="shared" ref="M28:M42" si="27">L28*IF(OR(K28="A",K28="RA"),4,IF(OR(K28="B",K28="RB"),3,IF(OR(K28="C",K28="RC"),2,IF(OR(K28="D",K28="RD"),1,IF(AND(K28&gt;=0,K28=4,ISNUMBER(K28)),K28,0)))))</f>
        <v>0</v>
      </c>
      <c r="N28" s="41" t="str">
        <f t="shared" ref="N28:N42" si="28">IF(OR(K28="",L28=""),"",IF(OR(K28="A",K28="B",K28="C",K28="D",K28="F",K28="RA",K28="RB",K28="RC",K28="RD",K28="RF",AND(K28&gt;=0,K28&lt;=4,ISNUMBER(K28))),L28,""))</f>
        <v/>
      </c>
      <c r="O28" s="41" t="str">
        <f t="shared" ref="O28:O42" si="29">IF(OR(K28="",L28=""),"",IF(OR(K28="A",K28="B",K28="C",K28="D",K28="P",AND(K28&gt;=0,K28&lt;=4,ISNUMBER(K28))),L28,""))</f>
        <v/>
      </c>
      <c r="P28" s="46"/>
      <c r="Q28" s="55"/>
      <c r="R28" s="55"/>
      <c r="S28" s="55"/>
      <c r="T28" s="55"/>
      <c r="U28" s="55"/>
      <c r="V28" s="55"/>
      <c r="W28" s="55"/>
      <c r="X28" s="55"/>
      <c r="Y28" s="55"/>
      <c r="Z28" s="46"/>
      <c r="AA28" s="61" t="s">
        <v>74</v>
      </c>
      <c r="AB28" s="31"/>
      <c r="AC28" s="31"/>
      <c r="AD28" s="95"/>
      <c r="AE28" s="95"/>
      <c r="AF28" s="95"/>
      <c r="AG28" s="56"/>
      <c r="AH28" s="115"/>
      <c r="AI28" s="115"/>
    </row>
    <row r="29" spans="1:35" ht="13.8" thickBot="1" x14ac:dyDescent="0.3">
      <c r="A29" s="82"/>
      <c r="B29" s="81"/>
      <c r="C29" s="83"/>
      <c r="D29" s="71"/>
      <c r="E29" s="72">
        <f t="shared" si="24"/>
        <v>0</v>
      </c>
      <c r="F29" s="73" t="str">
        <f t="shared" si="25"/>
        <v/>
      </c>
      <c r="G29" s="74" t="str">
        <f t="shared" si="26"/>
        <v/>
      </c>
      <c r="H29" s="76"/>
      <c r="I29" s="80"/>
      <c r="J29" s="81"/>
      <c r="K29" s="83"/>
      <c r="L29" s="71"/>
      <c r="M29" s="41">
        <f t="shared" si="27"/>
        <v>0</v>
      </c>
      <c r="N29" s="41" t="str">
        <f t="shared" si="28"/>
        <v/>
      </c>
      <c r="O29" s="41" t="str">
        <f t="shared" si="29"/>
        <v/>
      </c>
      <c r="P29" s="46"/>
      <c r="Q29" s="55"/>
      <c r="R29" s="55"/>
      <c r="S29" s="55"/>
      <c r="T29" s="55"/>
      <c r="U29" s="55"/>
      <c r="V29" s="55"/>
      <c r="W29" s="55"/>
      <c r="X29" s="55"/>
      <c r="Y29" s="55"/>
      <c r="Z29" s="46"/>
      <c r="AA29" s="61"/>
      <c r="AB29" s="31"/>
      <c r="AC29" s="31"/>
      <c r="AD29" s="95"/>
      <c r="AE29" s="95"/>
      <c r="AF29" s="95"/>
      <c r="AG29" s="56"/>
      <c r="AH29" s="115"/>
      <c r="AI29" s="115"/>
    </row>
    <row r="30" spans="1:35" ht="13.8" thickBot="1" x14ac:dyDescent="0.3">
      <c r="A30" s="82"/>
      <c r="B30" s="81"/>
      <c r="C30" s="83"/>
      <c r="D30" s="71"/>
      <c r="E30" s="72">
        <f t="shared" si="24"/>
        <v>0</v>
      </c>
      <c r="F30" s="73" t="str">
        <f t="shared" si="25"/>
        <v/>
      </c>
      <c r="G30" s="74" t="str">
        <f t="shared" si="26"/>
        <v/>
      </c>
      <c r="H30" s="76"/>
      <c r="I30" s="80"/>
      <c r="J30" s="81"/>
      <c r="K30" s="83"/>
      <c r="L30" s="71"/>
      <c r="M30" s="41">
        <f t="shared" si="27"/>
        <v>0</v>
      </c>
      <c r="N30" s="41" t="str">
        <f t="shared" si="28"/>
        <v/>
      </c>
      <c r="O30" s="41" t="str">
        <f t="shared" si="29"/>
        <v/>
      </c>
      <c r="P30" s="46"/>
      <c r="Q30" s="55"/>
      <c r="R30" s="55"/>
      <c r="S30" s="55"/>
      <c r="T30" s="55"/>
      <c r="U30" s="55"/>
      <c r="V30" s="55"/>
      <c r="W30" s="55"/>
      <c r="X30" s="55"/>
      <c r="Y30" s="55"/>
      <c r="Z30" s="46"/>
      <c r="AA30" s="130" t="s">
        <v>75</v>
      </c>
      <c r="AB30" s="117"/>
      <c r="AC30" s="117"/>
      <c r="AD30" s="41"/>
      <c r="AE30" s="41"/>
      <c r="AF30" s="41"/>
      <c r="AG30" s="62"/>
      <c r="AH30" s="55"/>
      <c r="AI30" s="55"/>
    </row>
    <row r="31" spans="1:35" ht="15.6" thickBot="1" x14ac:dyDescent="0.3">
      <c r="A31" s="82"/>
      <c r="B31" s="81"/>
      <c r="C31" s="83"/>
      <c r="D31" s="71"/>
      <c r="E31" s="72">
        <f t="shared" si="24"/>
        <v>0</v>
      </c>
      <c r="F31" s="73" t="str">
        <f t="shared" si="25"/>
        <v/>
      </c>
      <c r="G31" s="74" t="str">
        <f t="shared" si="26"/>
        <v/>
      </c>
      <c r="H31" s="76"/>
      <c r="I31" s="80"/>
      <c r="J31" s="81"/>
      <c r="K31" s="83"/>
      <c r="L31" s="71"/>
      <c r="M31" s="41">
        <f t="shared" si="27"/>
        <v>0</v>
      </c>
      <c r="N31" s="41" t="str">
        <f t="shared" si="28"/>
        <v/>
      </c>
      <c r="O31" s="41" t="str">
        <f t="shared" si="29"/>
        <v/>
      </c>
      <c r="P31" s="46"/>
      <c r="Q31" s="55"/>
      <c r="R31" s="55"/>
      <c r="S31" s="55"/>
      <c r="T31" s="55"/>
      <c r="U31" s="55"/>
      <c r="V31" s="55"/>
      <c r="W31" s="55"/>
      <c r="X31" s="55"/>
      <c r="Y31" s="55"/>
      <c r="Z31" s="46"/>
      <c r="AA31" s="44"/>
      <c r="AB31" s="118"/>
      <c r="AC31" s="118"/>
      <c r="AD31" s="67"/>
      <c r="AE31" s="67"/>
      <c r="AF31" s="67"/>
      <c r="AG31" s="68"/>
      <c r="AH31" s="69"/>
      <c r="AI31" s="69"/>
    </row>
    <row r="32" spans="1:35" ht="13.8" thickBot="1" x14ac:dyDescent="0.3">
      <c r="A32" s="82"/>
      <c r="B32" s="81"/>
      <c r="C32" s="83"/>
      <c r="D32" s="71"/>
      <c r="E32" s="72">
        <f t="shared" si="24"/>
        <v>0</v>
      </c>
      <c r="F32" s="73" t="str">
        <f t="shared" si="25"/>
        <v/>
      </c>
      <c r="G32" s="74" t="str">
        <f t="shared" si="26"/>
        <v/>
      </c>
      <c r="H32" s="76"/>
      <c r="I32" s="80"/>
      <c r="J32" s="81"/>
      <c r="K32" s="70"/>
      <c r="L32" s="71"/>
      <c r="M32" s="41">
        <f t="shared" si="27"/>
        <v>0</v>
      </c>
      <c r="N32" s="41" t="str">
        <f t="shared" si="28"/>
        <v/>
      </c>
      <c r="O32" s="41" t="str">
        <f t="shared" si="29"/>
        <v/>
      </c>
      <c r="P32" s="46"/>
      <c r="Q32" s="55"/>
      <c r="R32" s="55"/>
      <c r="S32" s="55"/>
      <c r="T32" s="55"/>
      <c r="U32" s="55"/>
      <c r="V32" s="55"/>
      <c r="W32" s="55"/>
      <c r="X32" s="55"/>
      <c r="Y32" s="55"/>
      <c r="Z32" s="46"/>
      <c r="AA32" s="44"/>
      <c r="AB32" s="119"/>
      <c r="AC32" s="119"/>
      <c r="AD32" s="41"/>
      <c r="AE32" s="41"/>
      <c r="AF32" s="41"/>
      <c r="AG32" s="42"/>
      <c r="AH32" s="43"/>
      <c r="AI32" s="43"/>
    </row>
    <row r="33" spans="1:35" ht="13.8" thickBot="1" x14ac:dyDescent="0.3">
      <c r="A33" s="82"/>
      <c r="B33" s="81"/>
      <c r="C33" s="83"/>
      <c r="D33" s="71"/>
      <c r="E33" s="72">
        <f t="shared" si="24"/>
        <v>0</v>
      </c>
      <c r="F33" s="73" t="str">
        <f t="shared" si="25"/>
        <v/>
      </c>
      <c r="G33" s="74" t="str">
        <f t="shared" si="26"/>
        <v/>
      </c>
      <c r="H33" s="76"/>
      <c r="I33" s="80"/>
      <c r="J33" s="81"/>
      <c r="K33" s="70"/>
      <c r="L33" s="71"/>
      <c r="M33" s="41">
        <f t="shared" si="27"/>
        <v>0</v>
      </c>
      <c r="N33" s="41" t="str">
        <f t="shared" si="28"/>
        <v/>
      </c>
      <c r="O33" s="41" t="str">
        <f t="shared" si="29"/>
        <v/>
      </c>
      <c r="P33" s="46"/>
      <c r="Q33" s="55"/>
      <c r="R33" s="55"/>
      <c r="S33" s="55"/>
      <c r="T33" s="55"/>
      <c r="U33" s="55"/>
      <c r="V33" s="55"/>
      <c r="W33" s="55"/>
      <c r="X33" s="55"/>
      <c r="Y33" s="55"/>
      <c r="Z33" s="46"/>
      <c r="AA33" s="51"/>
      <c r="AB33" s="111"/>
      <c r="AC33" s="94"/>
      <c r="AD33" s="95"/>
      <c r="AE33" s="95"/>
      <c r="AF33" s="95"/>
      <c r="AG33" s="116"/>
      <c r="AH33" s="144"/>
      <c r="AI33" s="144"/>
    </row>
    <row r="34" spans="1:35" ht="13.8" thickBot="1" x14ac:dyDescent="0.3">
      <c r="A34" s="82"/>
      <c r="B34" s="81"/>
      <c r="C34" s="83"/>
      <c r="D34" s="71"/>
      <c r="E34" s="72">
        <f t="shared" si="24"/>
        <v>0</v>
      </c>
      <c r="F34" s="73" t="str">
        <f t="shared" si="25"/>
        <v/>
      </c>
      <c r="G34" s="74" t="str">
        <f t="shared" si="26"/>
        <v/>
      </c>
      <c r="H34" s="76"/>
      <c r="I34" s="80"/>
      <c r="J34" s="81"/>
      <c r="K34" s="70"/>
      <c r="L34" s="71"/>
      <c r="M34" s="41">
        <f t="shared" si="27"/>
        <v>0</v>
      </c>
      <c r="N34" s="41" t="str">
        <f t="shared" si="28"/>
        <v/>
      </c>
      <c r="O34" s="41" t="str">
        <f t="shared" si="29"/>
        <v/>
      </c>
      <c r="P34" s="46"/>
      <c r="Q34" s="55"/>
      <c r="R34" s="55"/>
      <c r="S34" s="55"/>
      <c r="T34" s="55"/>
      <c r="U34" s="55"/>
      <c r="V34" s="55"/>
      <c r="W34" s="55"/>
      <c r="X34" s="55"/>
      <c r="Y34" s="55"/>
      <c r="Z34" s="46"/>
      <c r="AA34" s="61"/>
      <c r="AB34" s="31"/>
      <c r="AC34" s="31"/>
      <c r="AD34" s="95"/>
      <c r="AE34" s="95"/>
      <c r="AF34" s="95"/>
      <c r="AG34" s="62"/>
      <c r="AH34" s="55"/>
      <c r="AI34" s="55"/>
    </row>
    <row r="35" spans="1:35" ht="13.8" thickBot="1" x14ac:dyDescent="0.3">
      <c r="A35" s="82"/>
      <c r="B35" s="81"/>
      <c r="C35" s="83"/>
      <c r="D35" s="71"/>
      <c r="E35" s="72">
        <f t="shared" si="24"/>
        <v>0</v>
      </c>
      <c r="F35" s="73" t="str">
        <f t="shared" si="25"/>
        <v/>
      </c>
      <c r="G35" s="74" t="str">
        <f t="shared" si="26"/>
        <v/>
      </c>
      <c r="H35" s="76"/>
      <c r="I35" s="80"/>
      <c r="J35" s="81"/>
      <c r="K35" s="70"/>
      <c r="L35" s="71"/>
      <c r="M35" s="41">
        <f t="shared" si="27"/>
        <v>0</v>
      </c>
      <c r="N35" s="41" t="str">
        <f t="shared" si="28"/>
        <v/>
      </c>
      <c r="O35" s="41" t="str">
        <f t="shared" si="29"/>
        <v/>
      </c>
      <c r="P35" s="46"/>
      <c r="Q35" s="55"/>
      <c r="R35" s="55"/>
      <c r="S35" s="55"/>
      <c r="T35" s="55"/>
      <c r="U35" s="55"/>
      <c r="V35" s="55"/>
      <c r="W35" s="55"/>
      <c r="X35" s="55"/>
      <c r="Y35" s="55"/>
      <c r="Z35" s="46"/>
      <c r="AA35" s="120" t="s">
        <v>37</v>
      </c>
      <c r="AB35" s="123">
        <v>4403</v>
      </c>
      <c r="AC35" s="127"/>
      <c r="AD35" s="53">
        <f t="shared" ref="AD35:AD40" si="30">IF(AG35&lt;&gt;"",AG35,3)*IF(AC35="A",4,IF(AC35="B",3,IF(AC35="C",2,IF(AC35="D",1,IF(AND(AC35&gt;=0,AC35&lt;=4,ISNUMBER(AC35)),AC35,0)))))</f>
        <v>0</v>
      </c>
      <c r="AE35" s="53" t="str">
        <f t="shared" ref="AE35:AE40" si="31">IF(OR(AC35="A",AC35="B",AC35="C",AC35="D",AC35="F",AND(AC35&gt;=0,AC35&lt;=4,ISNUMBER(AC35))),IF(AG35&lt;&gt;"",AG35,3),"")</f>
        <v/>
      </c>
      <c r="AF35" s="53" t="str">
        <f t="shared" ref="AF35:AF40" si="32">IF(OR(AC35="A",AC35="B",AC35="C",AC35="D",AC35="P",AND(AC35&gt;=0,AC35&lt;=4,ISNUMBER(AC35))),IF(AG35&lt;&gt;"",AG35,3),"")</f>
        <v/>
      </c>
      <c r="AG35" s="57"/>
      <c r="AH35" s="149"/>
      <c r="AI35" s="149"/>
    </row>
    <row r="36" spans="1:35" ht="13.8" thickBot="1" x14ac:dyDescent="0.3">
      <c r="A36" s="82"/>
      <c r="B36" s="81"/>
      <c r="C36" s="83"/>
      <c r="D36" s="71"/>
      <c r="E36" s="72">
        <f t="shared" si="24"/>
        <v>0</v>
      </c>
      <c r="F36" s="73" t="str">
        <f t="shared" si="25"/>
        <v/>
      </c>
      <c r="G36" s="74" t="str">
        <f t="shared" si="26"/>
        <v/>
      </c>
      <c r="H36" s="76"/>
      <c r="I36" s="80"/>
      <c r="J36" s="81"/>
      <c r="K36" s="70"/>
      <c r="L36" s="71"/>
      <c r="M36" s="41">
        <f t="shared" si="27"/>
        <v>0</v>
      </c>
      <c r="N36" s="41" t="str">
        <f t="shared" si="28"/>
        <v/>
      </c>
      <c r="O36" s="41" t="str">
        <f t="shared" si="29"/>
        <v/>
      </c>
      <c r="P36" s="46"/>
      <c r="Q36" s="55"/>
      <c r="R36" s="55"/>
      <c r="S36" s="55"/>
      <c r="T36" s="55"/>
      <c r="U36" s="55"/>
      <c r="V36" s="55"/>
      <c r="W36" s="55"/>
      <c r="X36" s="55"/>
      <c r="Y36" s="55"/>
      <c r="Z36" s="46"/>
      <c r="AA36" s="120" t="s">
        <v>43</v>
      </c>
      <c r="AB36" s="123">
        <v>2203</v>
      </c>
      <c r="AC36" s="92"/>
      <c r="AD36" s="53">
        <f t="shared" si="30"/>
        <v>0</v>
      </c>
      <c r="AE36" s="53" t="str">
        <f t="shared" si="31"/>
        <v/>
      </c>
      <c r="AF36" s="53" t="str">
        <f t="shared" si="32"/>
        <v/>
      </c>
      <c r="AG36" s="57"/>
      <c r="AH36" s="145"/>
      <c r="AI36" s="145"/>
    </row>
    <row r="37" spans="1:35" ht="13.8" thickBot="1" x14ac:dyDescent="0.3">
      <c r="A37" s="80"/>
      <c r="B37" s="81"/>
      <c r="C37" s="70"/>
      <c r="D37" s="71"/>
      <c r="E37" s="72">
        <f t="shared" si="24"/>
        <v>0</v>
      </c>
      <c r="F37" s="73" t="str">
        <f t="shared" si="25"/>
        <v/>
      </c>
      <c r="G37" s="74" t="str">
        <f t="shared" si="26"/>
        <v/>
      </c>
      <c r="H37" s="76"/>
      <c r="I37" s="80"/>
      <c r="J37" s="81"/>
      <c r="K37" s="70"/>
      <c r="L37" s="71"/>
      <c r="M37" s="41">
        <f t="shared" si="27"/>
        <v>0</v>
      </c>
      <c r="N37" s="41" t="str">
        <f t="shared" si="28"/>
        <v/>
      </c>
      <c r="O37" s="41" t="str">
        <f t="shared" si="29"/>
        <v/>
      </c>
      <c r="P37" s="46"/>
      <c r="Q37" s="50"/>
      <c r="R37" s="50"/>
      <c r="S37" s="50"/>
      <c r="T37" s="50"/>
      <c r="U37" s="50"/>
      <c r="V37" s="50"/>
      <c r="W37" s="50"/>
      <c r="X37" s="50"/>
      <c r="Y37" s="50"/>
      <c r="Z37" s="46"/>
      <c r="AA37" s="122" t="s">
        <v>43</v>
      </c>
      <c r="AB37" s="124">
        <v>3113</v>
      </c>
      <c r="AC37" s="86"/>
      <c r="AD37" s="53">
        <f t="shared" si="30"/>
        <v>0</v>
      </c>
      <c r="AE37" s="53" t="str">
        <f t="shared" si="31"/>
        <v/>
      </c>
      <c r="AF37" s="53" t="str">
        <f t="shared" si="32"/>
        <v/>
      </c>
      <c r="AG37" s="57"/>
      <c r="AH37" s="145"/>
      <c r="AI37" s="145"/>
    </row>
    <row r="38" spans="1:35" ht="13.8" thickBot="1" x14ac:dyDescent="0.3">
      <c r="A38" s="80"/>
      <c r="B38" s="81"/>
      <c r="C38" s="70"/>
      <c r="D38" s="71"/>
      <c r="E38" s="72">
        <f t="shared" si="24"/>
        <v>0</v>
      </c>
      <c r="F38" s="73" t="str">
        <f t="shared" si="25"/>
        <v/>
      </c>
      <c r="G38" s="74" t="str">
        <f t="shared" si="26"/>
        <v/>
      </c>
      <c r="H38" s="76"/>
      <c r="I38" s="80"/>
      <c r="J38" s="81"/>
      <c r="K38" s="70"/>
      <c r="L38" s="71"/>
      <c r="M38" s="41">
        <f t="shared" si="27"/>
        <v>0</v>
      </c>
      <c r="N38" s="41" t="str">
        <f t="shared" si="28"/>
        <v/>
      </c>
      <c r="O38" s="41" t="str">
        <f t="shared" si="29"/>
        <v/>
      </c>
      <c r="P38" s="46"/>
      <c r="Q38" s="50"/>
      <c r="R38" s="50"/>
      <c r="S38" s="50"/>
      <c r="T38" s="50"/>
      <c r="U38" s="50"/>
      <c r="V38" s="50"/>
      <c r="W38" s="50"/>
      <c r="X38" s="50"/>
      <c r="Y38" s="50"/>
      <c r="Z38" s="46"/>
      <c r="AA38" s="90" t="s">
        <v>37</v>
      </c>
      <c r="AB38" s="89"/>
      <c r="AC38" s="85"/>
      <c r="AD38" s="53">
        <f t="shared" si="30"/>
        <v>0</v>
      </c>
      <c r="AE38" s="53" t="str">
        <f t="shared" si="31"/>
        <v/>
      </c>
      <c r="AF38" s="53" t="str">
        <f t="shared" si="32"/>
        <v/>
      </c>
      <c r="AG38" s="57"/>
      <c r="AH38" s="145"/>
      <c r="AI38" s="145"/>
    </row>
    <row r="39" spans="1:35" ht="13.8" thickBot="1" x14ac:dyDescent="0.3">
      <c r="A39" s="80"/>
      <c r="B39" s="81"/>
      <c r="C39" s="70"/>
      <c r="D39" s="71"/>
      <c r="E39" s="72">
        <f t="shared" si="24"/>
        <v>0</v>
      </c>
      <c r="F39" s="73" t="str">
        <f t="shared" si="25"/>
        <v/>
      </c>
      <c r="G39" s="74" t="str">
        <f t="shared" si="26"/>
        <v/>
      </c>
      <c r="H39" s="76"/>
      <c r="I39" s="80"/>
      <c r="J39" s="81"/>
      <c r="K39" s="70"/>
      <c r="L39" s="71"/>
      <c r="M39" s="41">
        <f t="shared" si="27"/>
        <v>0</v>
      </c>
      <c r="N39" s="41" t="str">
        <f t="shared" si="28"/>
        <v/>
      </c>
      <c r="O39" s="41" t="str">
        <f t="shared" si="29"/>
        <v/>
      </c>
      <c r="P39" s="46"/>
      <c r="Q39" s="79"/>
      <c r="R39" s="79"/>
      <c r="S39" s="79"/>
      <c r="T39" s="79"/>
      <c r="U39" s="79"/>
      <c r="V39" s="79"/>
      <c r="W39" s="79"/>
      <c r="X39" s="79"/>
      <c r="Y39" s="79"/>
      <c r="Z39" s="46"/>
      <c r="AA39" s="90" t="s">
        <v>37</v>
      </c>
      <c r="AB39" s="89"/>
      <c r="AC39" s="121"/>
      <c r="AD39" s="53">
        <f t="shared" si="30"/>
        <v>0</v>
      </c>
      <c r="AE39" s="53" t="str">
        <f t="shared" si="31"/>
        <v/>
      </c>
      <c r="AF39" s="53" t="str">
        <f t="shared" si="32"/>
        <v/>
      </c>
      <c r="AG39" s="57"/>
      <c r="AH39" s="145"/>
      <c r="AI39" s="145"/>
    </row>
    <row r="40" spans="1:35" ht="13.8" thickBot="1" x14ac:dyDescent="0.3">
      <c r="A40" s="80"/>
      <c r="B40" s="81"/>
      <c r="C40" s="70"/>
      <c r="D40" s="71"/>
      <c r="E40" s="72">
        <f t="shared" si="24"/>
        <v>0</v>
      </c>
      <c r="F40" s="73" t="str">
        <f t="shared" si="25"/>
        <v/>
      </c>
      <c r="G40" s="74" t="str">
        <f t="shared" si="26"/>
        <v/>
      </c>
      <c r="H40" s="76"/>
      <c r="I40" s="80"/>
      <c r="J40" s="81"/>
      <c r="K40" s="70"/>
      <c r="L40" s="71"/>
      <c r="M40" s="41">
        <f t="shared" si="27"/>
        <v>0</v>
      </c>
      <c r="N40" s="41" t="str">
        <f t="shared" si="28"/>
        <v/>
      </c>
      <c r="O40" s="41" t="str">
        <f t="shared" si="29"/>
        <v/>
      </c>
      <c r="P40" s="46"/>
      <c r="W40" s="79"/>
      <c r="X40" s="79"/>
      <c r="Y40" s="79"/>
      <c r="Z40" s="46"/>
      <c r="AA40" s="88"/>
      <c r="AB40" s="89"/>
      <c r="AC40" s="84"/>
      <c r="AD40" s="53">
        <f t="shared" si="30"/>
        <v>0</v>
      </c>
      <c r="AE40" s="53" t="str">
        <f t="shared" si="31"/>
        <v/>
      </c>
      <c r="AF40" s="53" t="str">
        <f t="shared" si="32"/>
        <v/>
      </c>
      <c r="AG40" s="57">
        <v>1</v>
      </c>
      <c r="AH40" s="145" t="s">
        <v>69</v>
      </c>
      <c r="AI40" s="145"/>
    </row>
    <row r="41" spans="1:35" ht="13.8" thickBot="1" x14ac:dyDescent="0.3">
      <c r="A41" s="80"/>
      <c r="B41" s="81"/>
      <c r="C41" s="70"/>
      <c r="D41" s="71"/>
      <c r="E41" s="72">
        <f t="shared" si="24"/>
        <v>0</v>
      </c>
      <c r="F41" s="73" t="str">
        <f t="shared" si="25"/>
        <v/>
      </c>
      <c r="G41" s="74" t="str">
        <f t="shared" si="26"/>
        <v/>
      </c>
      <c r="H41" s="76"/>
      <c r="I41" s="80"/>
      <c r="J41" s="81"/>
      <c r="K41" s="70"/>
      <c r="L41" s="71"/>
      <c r="M41" s="41">
        <f t="shared" si="27"/>
        <v>0</v>
      </c>
      <c r="N41" s="41" t="str">
        <f t="shared" si="28"/>
        <v/>
      </c>
      <c r="O41" s="41" t="str">
        <f t="shared" si="29"/>
        <v/>
      </c>
      <c r="P41" s="46"/>
      <c r="W41" s="79"/>
      <c r="X41" s="79"/>
      <c r="Y41" s="79"/>
      <c r="Z41" s="46"/>
      <c r="AA41" s="61"/>
      <c r="AB41" s="77"/>
      <c r="AC41" s="94"/>
      <c r="AD41" s="95"/>
      <c r="AE41" s="95"/>
      <c r="AF41" s="95"/>
      <c r="AG41" s="56"/>
      <c r="AH41" s="143"/>
      <c r="AI41" s="144"/>
    </row>
    <row r="42" spans="1:35" x14ac:dyDescent="0.25">
      <c r="A42" s="80"/>
      <c r="B42" s="81"/>
      <c r="C42" s="70"/>
      <c r="D42" s="71"/>
      <c r="E42" s="72">
        <f t="shared" si="24"/>
        <v>0</v>
      </c>
      <c r="F42" s="73" t="str">
        <f t="shared" si="25"/>
        <v/>
      </c>
      <c r="G42" s="74" t="str">
        <f t="shared" si="26"/>
        <v/>
      </c>
      <c r="H42" s="76"/>
      <c r="I42" s="80"/>
      <c r="J42" s="81"/>
      <c r="K42" s="70"/>
      <c r="L42" s="71"/>
      <c r="M42" s="41">
        <f t="shared" si="27"/>
        <v>0</v>
      </c>
      <c r="N42" s="41" t="str">
        <f t="shared" si="28"/>
        <v/>
      </c>
      <c r="O42" s="41" t="str">
        <f t="shared" si="29"/>
        <v/>
      </c>
      <c r="P42" s="46"/>
      <c r="Q42" s="79"/>
      <c r="R42" s="79"/>
      <c r="S42" s="79"/>
      <c r="T42" s="79"/>
      <c r="U42" s="79"/>
      <c r="V42" s="79"/>
      <c r="W42" s="79"/>
      <c r="X42" s="79"/>
      <c r="Y42" s="79"/>
      <c r="Z42" s="46"/>
      <c r="AA42" s="61"/>
      <c r="AB42" s="64"/>
      <c r="AC42" s="94"/>
      <c r="AD42" s="95"/>
      <c r="AE42" s="95"/>
      <c r="AF42" s="95"/>
      <c r="AG42" s="56"/>
      <c r="AH42" s="143"/>
      <c r="AI42" s="144"/>
    </row>
    <row r="43" spans="1:35" x14ac:dyDescent="0.25">
      <c r="A43" s="95"/>
      <c r="B43" s="95"/>
      <c r="C43" s="95"/>
      <c r="D43" s="95"/>
      <c r="E43" s="41"/>
      <c r="F43" s="41"/>
      <c r="G43" s="41"/>
      <c r="H43" s="41"/>
      <c r="I43" s="79"/>
      <c r="J43" s="79"/>
      <c r="K43" s="79"/>
      <c r="L43" s="79"/>
      <c r="P43" s="46"/>
      <c r="Q43" s="79"/>
      <c r="R43" s="79"/>
      <c r="S43" s="79"/>
      <c r="T43" s="79"/>
      <c r="U43" s="79"/>
      <c r="V43" s="79"/>
      <c r="W43" s="79"/>
      <c r="X43" s="79"/>
      <c r="Y43" s="79"/>
      <c r="Z43" s="46"/>
      <c r="AA43" s="61"/>
      <c r="AB43" s="64"/>
      <c r="AC43" s="94"/>
      <c r="AD43" s="95"/>
      <c r="AE43" s="95"/>
      <c r="AF43" s="95"/>
      <c r="AG43" s="56"/>
      <c r="AH43" s="143"/>
      <c r="AI43" s="144"/>
    </row>
    <row r="44" spans="1:35" x14ac:dyDescent="0.25">
      <c r="M44" s="79"/>
      <c r="N44" s="79"/>
      <c r="O44" s="41"/>
      <c r="P44" s="79"/>
      <c r="Q44" s="79"/>
      <c r="R44" s="79"/>
      <c r="S44" s="79"/>
      <c r="T44" s="79"/>
      <c r="U44" s="79"/>
      <c r="V44" s="79"/>
      <c r="W44" s="79"/>
      <c r="X44" s="79"/>
      <c r="Y44" s="79"/>
      <c r="Z44" s="79"/>
      <c r="AA44" s="63"/>
      <c r="AB44" s="64"/>
      <c r="AC44" s="94"/>
      <c r="AD44" s="95"/>
      <c r="AE44" s="95"/>
      <c r="AF44" s="95"/>
      <c r="AG44" s="56"/>
      <c r="AH44" s="143"/>
      <c r="AI44" s="144"/>
    </row>
    <row r="45" spans="1:35" x14ac:dyDescent="0.25">
      <c r="Q45" s="79"/>
      <c r="R45" s="79"/>
      <c r="S45" s="79"/>
      <c r="T45" s="79"/>
      <c r="U45" s="79"/>
      <c r="V45" s="79"/>
      <c r="W45" s="79"/>
      <c r="X45" s="79"/>
      <c r="Y45" s="79"/>
      <c r="Z45" s="79"/>
      <c r="AA45" s="63"/>
      <c r="AB45" s="55"/>
      <c r="AC45" s="55"/>
      <c r="AD45" s="55"/>
      <c r="AE45" s="55"/>
      <c r="AF45" s="55"/>
      <c r="AG45" s="55"/>
      <c r="AH45" s="55"/>
      <c r="AI45" s="55"/>
    </row>
    <row r="46" spans="1:35" x14ac:dyDescent="0.25">
      <c r="A46" s="79"/>
      <c r="B46" s="79"/>
      <c r="C46" s="79"/>
      <c r="D46" s="79"/>
      <c r="E46" s="41"/>
      <c r="F46" s="41"/>
      <c r="G46" s="41"/>
      <c r="H46" s="41"/>
      <c r="I46" s="79"/>
      <c r="J46" s="79"/>
      <c r="K46" s="79"/>
      <c r="L46" s="79"/>
      <c r="Q46" s="79"/>
      <c r="R46" s="79"/>
      <c r="S46" s="79"/>
      <c r="T46" s="79"/>
      <c r="U46" s="79"/>
      <c r="V46" s="79"/>
      <c r="W46" s="79"/>
      <c r="X46" s="79"/>
      <c r="Y46" s="79"/>
      <c r="Z46" s="79"/>
      <c r="AA46" s="63"/>
      <c r="AB46" s="41"/>
      <c r="AC46" s="41"/>
      <c r="AD46" s="41"/>
      <c r="AE46" s="41"/>
      <c r="AF46" s="41"/>
      <c r="AG46" s="41"/>
      <c r="AH46" s="41"/>
      <c r="AI46" s="41"/>
    </row>
    <row r="47" spans="1:35" x14ac:dyDescent="0.25">
      <c r="A47" s="79"/>
      <c r="B47" s="79"/>
      <c r="C47" s="79"/>
      <c r="D47" s="79"/>
      <c r="E47" s="41"/>
      <c r="F47" s="41"/>
      <c r="G47" s="41"/>
      <c r="H47" s="41"/>
      <c r="I47" s="79"/>
      <c r="J47" s="79"/>
      <c r="K47" s="79"/>
      <c r="L47" s="79"/>
      <c r="M47" s="79"/>
      <c r="N47" s="79"/>
      <c r="O47" s="41"/>
      <c r="P47" s="79"/>
      <c r="Q47" s="79"/>
      <c r="R47" s="79"/>
      <c r="S47" s="79"/>
      <c r="T47" s="79"/>
      <c r="U47" s="79"/>
      <c r="V47" s="79"/>
      <c r="W47" s="79"/>
      <c r="X47" s="79"/>
      <c r="Y47" s="79"/>
      <c r="Z47" s="79"/>
      <c r="AA47" s="63"/>
      <c r="AB47" s="41"/>
      <c r="AC47" s="41"/>
      <c r="AD47" s="41"/>
      <c r="AE47" s="41"/>
      <c r="AF47" s="41"/>
      <c r="AG47" s="41"/>
      <c r="AH47" s="41"/>
      <c r="AI47" s="41"/>
    </row>
    <row r="48" spans="1:35" x14ac:dyDescent="0.25">
      <c r="A48" s="79"/>
      <c r="B48" s="79"/>
      <c r="C48" s="79"/>
      <c r="D48" s="79"/>
      <c r="E48" s="41"/>
      <c r="F48" s="41"/>
      <c r="G48" s="41"/>
      <c r="H48" s="41"/>
      <c r="I48" s="79"/>
      <c r="J48" s="79"/>
      <c r="K48" s="79"/>
      <c r="L48" s="79"/>
      <c r="M48" s="79"/>
      <c r="N48" s="79"/>
      <c r="O48" s="41"/>
      <c r="P48" s="79"/>
      <c r="Q48" s="79"/>
      <c r="R48" s="79"/>
      <c r="S48" s="79"/>
      <c r="T48" s="79"/>
      <c r="U48" s="79"/>
      <c r="V48" s="79"/>
      <c r="W48" s="79"/>
      <c r="X48" s="79"/>
      <c r="Y48" s="79"/>
      <c r="Z48" s="79"/>
      <c r="AA48" s="63"/>
    </row>
    <row r="49" spans="1:36" x14ac:dyDescent="0.25">
      <c r="A49" s="79"/>
      <c r="B49" s="79"/>
      <c r="C49" s="79"/>
      <c r="D49" s="79"/>
      <c r="E49" s="41"/>
      <c r="F49" s="41"/>
      <c r="G49" s="41"/>
      <c r="H49" s="41"/>
      <c r="I49" s="79"/>
      <c r="J49" s="79"/>
      <c r="K49" s="79"/>
      <c r="L49" s="79"/>
      <c r="M49" s="79"/>
      <c r="N49" s="79"/>
      <c r="O49" s="41"/>
      <c r="P49" s="79"/>
      <c r="Q49" s="79"/>
      <c r="R49" s="79"/>
      <c r="S49" s="79"/>
      <c r="T49" s="79"/>
      <c r="U49" s="79"/>
      <c r="V49" s="79"/>
      <c r="W49" s="79"/>
      <c r="X49" s="79"/>
      <c r="Y49" s="79"/>
      <c r="Z49" s="79"/>
      <c r="AA49" s="63"/>
    </row>
    <row r="50" spans="1:36" x14ac:dyDescent="0.25">
      <c r="A50" s="79"/>
      <c r="B50" s="79"/>
      <c r="C50" s="79"/>
      <c r="D50" s="79"/>
      <c r="E50" s="41"/>
      <c r="F50" s="41"/>
      <c r="G50" s="41"/>
      <c r="H50" s="41"/>
      <c r="I50" s="79"/>
      <c r="J50" s="79"/>
      <c r="K50" s="79"/>
      <c r="L50" s="79"/>
      <c r="M50" s="79"/>
      <c r="N50" s="79"/>
      <c r="O50" s="41"/>
      <c r="P50" s="79"/>
      <c r="Q50" s="79"/>
      <c r="R50" s="79"/>
      <c r="S50" s="79"/>
      <c r="T50" s="79"/>
      <c r="U50" s="79"/>
      <c r="V50" s="79"/>
      <c r="W50" s="79"/>
      <c r="X50" s="79"/>
      <c r="Y50" s="79"/>
      <c r="Z50" s="79"/>
      <c r="AA50" s="78"/>
      <c r="AJ50" s="79"/>
    </row>
    <row r="51" spans="1:36" x14ac:dyDescent="0.25">
      <c r="A51" s="79"/>
      <c r="B51" s="79"/>
      <c r="C51" s="79"/>
      <c r="D51" s="79"/>
      <c r="E51" s="41"/>
      <c r="F51" s="41"/>
      <c r="G51" s="41"/>
      <c r="H51" s="41"/>
      <c r="I51" s="79"/>
      <c r="J51" s="79"/>
      <c r="K51" s="79"/>
      <c r="L51" s="79"/>
      <c r="M51" s="79"/>
      <c r="N51" s="79"/>
      <c r="O51" s="41"/>
      <c r="P51" s="79"/>
      <c r="Q51" s="79"/>
      <c r="R51" s="79"/>
      <c r="S51" s="79"/>
      <c r="T51" s="79"/>
      <c r="U51" s="79"/>
      <c r="V51" s="79"/>
      <c r="W51" s="79"/>
      <c r="X51" s="79"/>
      <c r="Y51" s="79"/>
      <c r="Z51" s="79"/>
      <c r="AA51" s="78"/>
      <c r="AJ51" s="79"/>
    </row>
    <row r="52" spans="1:36" x14ac:dyDescent="0.25">
      <c r="A52" s="79"/>
      <c r="B52" s="79"/>
      <c r="C52" s="79"/>
      <c r="D52" s="79"/>
      <c r="E52" s="41"/>
      <c r="F52" s="41"/>
      <c r="G52" s="41"/>
      <c r="H52" s="41"/>
      <c r="I52" s="79"/>
      <c r="J52" s="79"/>
      <c r="K52" s="79"/>
      <c r="L52" s="79"/>
      <c r="M52" s="79"/>
      <c r="N52" s="79"/>
      <c r="O52" s="41"/>
      <c r="P52" s="79"/>
      <c r="Q52" s="79"/>
      <c r="R52" s="79"/>
      <c r="S52" s="79"/>
      <c r="T52" s="79"/>
      <c r="U52" s="79"/>
      <c r="V52" s="79"/>
      <c r="W52" s="79"/>
      <c r="X52" s="79"/>
      <c r="Y52" s="79"/>
      <c r="Z52" s="79"/>
      <c r="AA52" s="55"/>
      <c r="AJ52" s="79"/>
    </row>
    <row r="53" spans="1:36" x14ac:dyDescent="0.25">
      <c r="A53" s="79"/>
      <c r="B53" s="79"/>
      <c r="C53" s="79"/>
      <c r="D53" s="79"/>
      <c r="E53" s="41"/>
      <c r="F53" s="41"/>
      <c r="G53" s="41"/>
      <c r="H53" s="41"/>
      <c r="I53" s="79"/>
      <c r="J53" s="79"/>
      <c r="K53" s="79"/>
      <c r="L53" s="79"/>
      <c r="M53" s="79"/>
      <c r="N53" s="79"/>
      <c r="O53" s="41"/>
      <c r="P53" s="79"/>
      <c r="Q53" s="79"/>
      <c r="R53" s="79"/>
      <c r="S53" s="79"/>
      <c r="T53" s="79"/>
      <c r="U53" s="79"/>
      <c r="V53" s="79"/>
      <c r="W53" s="79"/>
      <c r="X53" s="79"/>
      <c r="Y53" s="79"/>
      <c r="Z53" s="79"/>
      <c r="AA53" s="41"/>
      <c r="AJ53" s="79"/>
    </row>
    <row r="54" spans="1:36" x14ac:dyDescent="0.25">
      <c r="A54" s="79"/>
      <c r="B54" s="79"/>
      <c r="C54" s="79"/>
      <c r="D54" s="79"/>
      <c r="E54" s="41"/>
      <c r="F54" s="41"/>
      <c r="G54" s="41"/>
      <c r="H54" s="41"/>
      <c r="I54" s="79"/>
      <c r="J54" s="79"/>
      <c r="K54" s="79"/>
      <c r="L54" s="79"/>
      <c r="M54" s="79"/>
      <c r="N54" s="79"/>
      <c r="O54" s="41"/>
      <c r="P54" s="79"/>
      <c r="Z54" s="79"/>
      <c r="AA54" s="41"/>
      <c r="AJ54" s="79"/>
    </row>
    <row r="55" spans="1:36" x14ac:dyDescent="0.25">
      <c r="A55" s="79"/>
      <c r="B55" s="79"/>
      <c r="C55" s="79"/>
      <c r="D55" s="79"/>
      <c r="E55" s="41"/>
      <c r="F55" s="41"/>
      <c r="G55" s="41"/>
      <c r="H55" s="41"/>
      <c r="I55" s="79"/>
      <c r="J55" s="79"/>
      <c r="K55" s="79"/>
      <c r="L55" s="79"/>
      <c r="M55" s="79"/>
      <c r="N55" s="79"/>
      <c r="O55" s="41"/>
      <c r="P55" s="79"/>
      <c r="Z55" s="79"/>
      <c r="AJ55" s="79"/>
    </row>
    <row r="56" spans="1:36" x14ac:dyDescent="0.25">
      <c r="A56" s="79"/>
      <c r="B56" s="79"/>
      <c r="C56" s="79"/>
      <c r="D56" s="79"/>
      <c r="E56" s="41"/>
      <c r="F56" s="41"/>
      <c r="G56" s="41"/>
      <c r="H56" s="41"/>
      <c r="I56" s="79"/>
      <c r="J56" s="79"/>
      <c r="K56" s="79"/>
      <c r="L56" s="79"/>
      <c r="M56" s="79"/>
      <c r="N56" s="79"/>
      <c r="O56" s="41"/>
      <c r="P56" s="79"/>
      <c r="Z56" s="79"/>
      <c r="AJ56" s="79"/>
    </row>
    <row r="57" spans="1:36" x14ac:dyDescent="0.25">
      <c r="A57" s="79"/>
      <c r="B57" s="79"/>
      <c r="C57" s="79"/>
      <c r="D57" s="79"/>
      <c r="E57" s="41"/>
      <c r="F57" s="41"/>
      <c r="G57" s="41"/>
      <c r="H57" s="41"/>
      <c r="I57" s="79"/>
      <c r="J57" s="79"/>
      <c r="K57" s="79"/>
      <c r="L57" s="79"/>
      <c r="M57" s="79"/>
      <c r="N57" s="79"/>
      <c r="O57" s="41"/>
      <c r="P57" s="79"/>
      <c r="Z57" s="79"/>
      <c r="AJ57" s="79"/>
    </row>
    <row r="58" spans="1:36" x14ac:dyDescent="0.25">
      <c r="M58" s="79"/>
      <c r="N58" s="79"/>
      <c r="O58" s="41"/>
      <c r="P58" s="79"/>
      <c r="Z58" s="79"/>
      <c r="AJ58" s="79"/>
    </row>
    <row r="59" spans="1:36" x14ac:dyDescent="0.25">
      <c r="AJ59" s="79"/>
    </row>
    <row r="60" spans="1:36" x14ac:dyDescent="0.25">
      <c r="AJ60" s="79"/>
    </row>
    <row r="61" spans="1:36" x14ac:dyDescent="0.25">
      <c r="AJ61" s="79"/>
    </row>
    <row r="62" spans="1:36" x14ac:dyDescent="0.25">
      <c r="AJ62" s="79"/>
    </row>
  </sheetData>
  <sheetProtection algorithmName="SHA-512" hashValue="ravdhpwdSPYmDn+5sKj86KQFs8BI+nuSDC2SQOj67bom7c+EuJRWSlDHoiZfRRf2wUCjSmiZ7Ck5UiRiYubYZA==" saltValue="jfM6i+wNYSN5l/26QVf5Yg==" spinCount="100000" sheet="1" objects="1" scenarios="1"/>
  <mergeCells count="85">
    <mergeCell ref="AH14:AI14"/>
    <mergeCell ref="AH15:AI15"/>
    <mergeCell ref="AH18:AI18"/>
    <mergeCell ref="AH19:AI19"/>
    <mergeCell ref="AH9:AI9"/>
    <mergeCell ref="AH10:AI10"/>
    <mergeCell ref="AH11:AI11"/>
    <mergeCell ref="AH12:AI12"/>
    <mergeCell ref="AH13:AI13"/>
    <mergeCell ref="S1:Y1"/>
    <mergeCell ref="AG1:AI1"/>
    <mergeCell ref="B1:Q1"/>
    <mergeCell ref="C8:D8"/>
    <mergeCell ref="X8:Y8"/>
    <mergeCell ref="AH7:AI7"/>
    <mergeCell ref="AH8:AI8"/>
    <mergeCell ref="X12:Y12"/>
    <mergeCell ref="C12:D12"/>
    <mergeCell ref="I7:L7"/>
    <mergeCell ref="I8:L8"/>
    <mergeCell ref="I9:L9"/>
    <mergeCell ref="I10:L10"/>
    <mergeCell ref="I11:L11"/>
    <mergeCell ref="C7:D7"/>
    <mergeCell ref="X7:Y7"/>
    <mergeCell ref="C11:D11"/>
    <mergeCell ref="X10:Y10"/>
    <mergeCell ref="X11:Y11"/>
    <mergeCell ref="I12:L12"/>
    <mergeCell ref="C9:D9"/>
    <mergeCell ref="X9:Y9"/>
    <mergeCell ref="C10:D10"/>
    <mergeCell ref="C15:D15"/>
    <mergeCell ref="X13:Y13"/>
    <mergeCell ref="C16:D16"/>
    <mergeCell ref="X14:Y14"/>
    <mergeCell ref="I14:L14"/>
    <mergeCell ref="I15:L15"/>
    <mergeCell ref="C13:D13"/>
    <mergeCell ref="I13:L13"/>
    <mergeCell ref="C14:D14"/>
    <mergeCell ref="Q15:S15"/>
    <mergeCell ref="Q18:R18"/>
    <mergeCell ref="Q19:R19"/>
    <mergeCell ref="Q17:R17"/>
    <mergeCell ref="C23:D23"/>
    <mergeCell ref="I16:L16"/>
    <mergeCell ref="I17:L17"/>
    <mergeCell ref="I18:L18"/>
    <mergeCell ref="C17:D17"/>
    <mergeCell ref="C18:D18"/>
    <mergeCell ref="A24:L24"/>
    <mergeCell ref="Q20:R20"/>
    <mergeCell ref="I19:L19"/>
    <mergeCell ref="C20:D20"/>
    <mergeCell ref="I20:L20"/>
    <mergeCell ref="I21:L21"/>
    <mergeCell ref="I22:L22"/>
    <mergeCell ref="I23:L23"/>
    <mergeCell ref="C19:D19"/>
    <mergeCell ref="Q21:R21"/>
    <mergeCell ref="C21:D21"/>
    <mergeCell ref="C22:D22"/>
    <mergeCell ref="AH37:AI37"/>
    <mergeCell ref="Q22:R22"/>
    <mergeCell ref="Q23:R23"/>
    <mergeCell ref="Q24:R24"/>
    <mergeCell ref="AH33:AI33"/>
    <mergeCell ref="AH35:AI35"/>
    <mergeCell ref="AH36:AI36"/>
    <mergeCell ref="AH25:AI25"/>
    <mergeCell ref="AH44:AI44"/>
    <mergeCell ref="AH38:AI38"/>
    <mergeCell ref="AH39:AI39"/>
    <mergeCell ref="AH40:AI40"/>
    <mergeCell ref="AH41:AI41"/>
    <mergeCell ref="AH42:AI42"/>
    <mergeCell ref="AH43:AI43"/>
    <mergeCell ref="AH20:AI20"/>
    <mergeCell ref="AH23:AI23"/>
    <mergeCell ref="AH24:AI24"/>
    <mergeCell ref="AH16:AI16"/>
    <mergeCell ref="AH17:AI17"/>
    <mergeCell ref="AH21:AI21"/>
    <mergeCell ref="AH22:AI22"/>
  </mergeCells>
  <conditionalFormatting sqref="AB41 AA33 A37:A42 I29:I42 Q7:Q14 A8:A22 AA7 AA10 AA35:AA40 AA20:AA25 AA12:AA17">
    <cfRule type="expression" dxfId="71" priority="97" stopIfTrue="1">
      <formula>(C7="")</formula>
    </cfRule>
  </conditionalFormatting>
  <conditionalFormatting sqref="AA48:AA50">
    <cfRule type="expression" dxfId="70" priority="98" stopIfTrue="1">
      <formula>(AC41="")</formula>
    </cfRule>
    <cfRule type="expression" dxfId="69" priority="99" stopIfTrue="1">
      <formula>(NOT(OR(AC41="A",AC41="B",AC41="C",AC41="D",AC41="X",AC41="P",AND(AC41&gt;=0,AC41&lt;=4,ISNUMBER(AC41)))))</formula>
    </cfRule>
  </conditionalFormatting>
  <conditionalFormatting sqref="B37:B42 J29:J42 AB33 R7:R14 B7:B22 AB7 AB10 AB35:AB40 AB20:AB25 AB12:AB17">
    <cfRule type="expression" dxfId="68" priority="95" stopIfTrue="1">
      <formula>(C7="")</formula>
    </cfRule>
  </conditionalFormatting>
  <conditionalFormatting sqref="A28">
    <cfRule type="expression" dxfId="67" priority="90" stopIfTrue="1">
      <formula>(C28="")</formula>
    </cfRule>
  </conditionalFormatting>
  <conditionalFormatting sqref="B28">
    <cfRule type="expression" dxfId="66" priority="89" stopIfTrue="1">
      <formula>(C28="")</formula>
    </cfRule>
  </conditionalFormatting>
  <conditionalFormatting sqref="I28">
    <cfRule type="expression" dxfId="65" priority="88" stopIfTrue="1">
      <formula>(K28="")</formula>
    </cfRule>
  </conditionalFormatting>
  <conditionalFormatting sqref="J28">
    <cfRule type="expression" dxfId="64" priority="87" stopIfTrue="1">
      <formula>(K28="")</formula>
    </cfRule>
  </conditionalFormatting>
  <conditionalFormatting sqref="W7:W14 H7:H23 AG7 AG10 AG35:AG40 AG20:AG25 AG12:AG17">
    <cfRule type="expression" dxfId="63" priority="82" stopIfTrue="1">
      <formula>H7&lt;&gt;""</formula>
    </cfRule>
  </conditionalFormatting>
  <conditionalFormatting sqref="AA44">
    <cfRule type="expression" dxfId="62" priority="100" stopIfTrue="1">
      <formula>(#REF!="")</formula>
    </cfRule>
    <cfRule type="expression" dxfId="61" priority="101" stopIfTrue="1">
      <formula>(NOT(OR(#REF!="A",#REF!="B",#REF!="C",#REF!="D",#REF!="X",#REF!="P",AND(#REF!&gt;=0,#REF!&lt;=4,ISNUMBER(#REF!)))))</formula>
    </cfRule>
  </conditionalFormatting>
  <conditionalFormatting sqref="AA43">
    <cfRule type="expression" dxfId="60" priority="66" stopIfTrue="1">
      <formula>SUM(AF41:AF47)&lt;3</formula>
    </cfRule>
    <cfRule type="expression" dxfId="59" priority="67" stopIfTrue="1">
      <formula>SUM(AF41:AF47)&gt;3</formula>
    </cfRule>
  </conditionalFormatting>
  <conditionalFormatting sqref="AA46:AA49">
    <cfRule type="expression" dxfId="58" priority="65" stopIfTrue="1">
      <formula>(AC41="")</formula>
    </cfRule>
  </conditionalFormatting>
  <conditionalFormatting sqref="AB42:AB44">
    <cfRule type="expression" dxfId="57" priority="64" stopIfTrue="1">
      <formula>(AC42="")</formula>
    </cfRule>
  </conditionalFormatting>
  <conditionalFormatting sqref="AB41">
    <cfRule type="expression" dxfId="56" priority="58" stopIfTrue="1">
      <formula>(AC41="")</formula>
    </cfRule>
    <cfRule type="expression" dxfId="55" priority="63" stopIfTrue="1">
      <formula>(AC41="")</formula>
    </cfRule>
  </conditionalFormatting>
  <conditionalFormatting sqref="AA42">
    <cfRule type="expression" dxfId="54" priority="102" stopIfTrue="1">
      <formula>SUM(AF41:AF47)&lt;3</formula>
    </cfRule>
    <cfRule type="expression" dxfId="53" priority="103" stopIfTrue="1">
      <formula>SUM(AF41:AF47)&gt;3</formula>
    </cfRule>
  </conditionalFormatting>
  <conditionalFormatting sqref="AA45:AA47">
    <cfRule type="expression" dxfId="52" priority="104" stopIfTrue="1">
      <formula>(#REF!="")</formula>
    </cfRule>
    <cfRule type="expression" dxfId="51" priority="105" stopIfTrue="1">
      <formula>(NOT(OR(#REF!="A",#REF!="B",#REF!="C",#REF!="D",#REF!="X",#REF!="P",AND(#REF!&gt;=0,#REF!&lt;=4,ISNUMBER(#REF!)))))</formula>
    </cfRule>
  </conditionalFormatting>
  <conditionalFormatting sqref="AA41">
    <cfRule type="expression" dxfId="50" priority="106" stopIfTrue="1">
      <formula>SUM(AF41:AF47)&lt;3</formula>
    </cfRule>
    <cfRule type="expression" dxfId="49" priority="107" stopIfTrue="1">
      <formula>SUM(AF41:AF47)&gt;3</formula>
    </cfRule>
  </conditionalFormatting>
  <conditionalFormatting sqref="AA48:AA50">
    <cfRule type="expression" dxfId="48" priority="61" stopIfTrue="1">
      <formula>(AC41="")</formula>
    </cfRule>
  </conditionalFormatting>
  <conditionalFormatting sqref="AB41:AB43">
    <cfRule type="expression" dxfId="47" priority="60" stopIfTrue="1">
      <formula>(AC41="")</formula>
    </cfRule>
  </conditionalFormatting>
  <conditionalFormatting sqref="AA46:AA47">
    <cfRule type="expression" dxfId="46" priority="59" stopIfTrue="1">
      <formula>(#REF!="")</formula>
    </cfRule>
  </conditionalFormatting>
  <conditionalFormatting sqref="AA51">
    <cfRule type="expression" dxfId="45" priority="57" stopIfTrue="1">
      <formula>(AC44="")</formula>
    </cfRule>
  </conditionalFormatting>
  <conditionalFormatting sqref="AB44">
    <cfRule type="expression" dxfId="44" priority="56" stopIfTrue="1">
      <formula>(AC44="")</formula>
    </cfRule>
  </conditionalFormatting>
  <conditionalFormatting sqref="AA47">
    <cfRule type="expression" dxfId="43" priority="55" stopIfTrue="1">
      <formula>(AC42="")</formula>
    </cfRule>
  </conditionalFormatting>
  <conditionalFormatting sqref="AA48">
    <cfRule type="expression" dxfId="42" priority="54" stopIfTrue="1">
      <formula>(AC43="")</formula>
    </cfRule>
  </conditionalFormatting>
  <conditionalFormatting sqref="AA48">
    <cfRule type="expression" dxfId="41" priority="53" stopIfTrue="1">
      <formula>(AC41="")</formula>
    </cfRule>
  </conditionalFormatting>
  <conditionalFormatting sqref="AA47">
    <cfRule type="expression" dxfId="40" priority="52" stopIfTrue="1">
      <formula>(AC42="")</formula>
    </cfRule>
  </conditionalFormatting>
  <conditionalFormatting sqref="AA48">
    <cfRule type="expression" dxfId="39" priority="51" stopIfTrue="1">
      <formula>(AC43="")</formula>
    </cfRule>
  </conditionalFormatting>
  <conditionalFormatting sqref="AA48">
    <cfRule type="expression" dxfId="38" priority="50" stopIfTrue="1">
      <formula>(AC41="")</formula>
    </cfRule>
  </conditionalFormatting>
  <conditionalFormatting sqref="AA44:AA45">
    <cfRule type="expression" dxfId="37" priority="114" stopIfTrue="1">
      <formula>(#REF!="")</formula>
    </cfRule>
  </conditionalFormatting>
  <conditionalFormatting sqref="A23">
    <cfRule type="expression" dxfId="36" priority="48" stopIfTrue="1">
      <formula>(C28="")</formula>
    </cfRule>
  </conditionalFormatting>
  <conditionalFormatting sqref="B23">
    <cfRule type="expression" dxfId="35" priority="47" stopIfTrue="1">
      <formula>(C24="")</formula>
    </cfRule>
  </conditionalFormatting>
  <conditionalFormatting sqref="A7">
    <cfRule type="expression" dxfId="34" priority="42" stopIfTrue="1">
      <formula>(C7="")</formula>
    </cfRule>
  </conditionalFormatting>
  <conditionalFormatting sqref="A29:A36">
    <cfRule type="expression" dxfId="33" priority="37" stopIfTrue="1">
      <formula>(C29="")</formula>
    </cfRule>
  </conditionalFormatting>
  <conditionalFormatting sqref="B29:B36">
    <cfRule type="expression" dxfId="32" priority="36" stopIfTrue="1">
      <formula>(C29="")</formula>
    </cfRule>
  </conditionalFormatting>
  <conditionalFormatting sqref="AA9">
    <cfRule type="expression" dxfId="31" priority="16" stopIfTrue="1">
      <formula>(AC9="")</formula>
    </cfRule>
  </conditionalFormatting>
  <conditionalFormatting sqref="AB9">
    <cfRule type="expression" dxfId="30" priority="15" stopIfTrue="1">
      <formula>(AC9="")</formula>
    </cfRule>
  </conditionalFormatting>
  <conditionalFormatting sqref="AG9">
    <cfRule type="expression" dxfId="29" priority="14" stopIfTrue="1">
      <formula>AG9&lt;&gt;""</formula>
    </cfRule>
  </conditionalFormatting>
  <conditionalFormatting sqref="AA31">
    <cfRule type="expression" dxfId="28" priority="155" stopIfTrue="1">
      <formula>SUM(AF33:AF34)&lt;9</formula>
    </cfRule>
    <cfRule type="expression" dxfId="27" priority="156" stopIfTrue="1">
      <formula>SUM(AF33:AF34)&gt;9</formula>
    </cfRule>
  </conditionalFormatting>
  <conditionalFormatting sqref="Q3">
    <cfRule type="expression" dxfId="26" priority="177" stopIfTrue="1">
      <formula>SUM(U7:U19)&lt;13</formula>
    </cfRule>
    <cfRule type="expression" dxfId="25" priority="178" stopIfTrue="1">
      <formula>SUM(U7:U19)&gt;13</formula>
    </cfRule>
  </conditionalFormatting>
  <conditionalFormatting sqref="Q18:R18">
    <cfRule type="expression" dxfId="24" priority="11">
      <formula>$Q$18&lt;2</formula>
    </cfRule>
  </conditionalFormatting>
  <conditionalFormatting sqref="A3">
    <cfRule type="expression" dxfId="23" priority="181" stopIfTrue="1">
      <formula>SUM(F7:F23)&lt;40</formula>
    </cfRule>
    <cfRule type="expression" dxfId="22" priority="182" stopIfTrue="1">
      <formula>SUM(F7:F23)&gt;40</formula>
    </cfRule>
  </conditionalFormatting>
  <conditionalFormatting sqref="AA8">
    <cfRule type="expression" dxfId="21" priority="10" stopIfTrue="1">
      <formula>(AC8="")</formula>
    </cfRule>
  </conditionalFormatting>
  <conditionalFormatting sqref="AB8">
    <cfRule type="expression" dxfId="20" priority="9" stopIfTrue="1">
      <formula>(AC8="")</formula>
    </cfRule>
  </conditionalFormatting>
  <conditionalFormatting sqref="AG8">
    <cfRule type="expression" dxfId="19" priority="8" stopIfTrue="1">
      <formula>AG8&lt;&gt;""</formula>
    </cfRule>
  </conditionalFormatting>
  <conditionalFormatting sqref="AA11">
    <cfRule type="expression" dxfId="18" priority="7" stopIfTrue="1">
      <formula>(AC11="")</formula>
    </cfRule>
  </conditionalFormatting>
  <conditionalFormatting sqref="AB11">
    <cfRule type="expression" dxfId="17" priority="6" stopIfTrue="1">
      <formula>(AC11="")</formula>
    </cfRule>
  </conditionalFormatting>
  <conditionalFormatting sqref="AG11">
    <cfRule type="expression" dxfId="16" priority="5" stopIfTrue="1">
      <formula>AG11&lt;&gt;""</formula>
    </cfRule>
  </conditionalFormatting>
  <conditionalFormatting sqref="AA34">
    <cfRule type="expression" dxfId="15" priority="223" stopIfTrue="1">
      <formula>SUM(AE35:AE40)&lt;16</formula>
    </cfRule>
    <cfRule type="expression" dxfId="14" priority="224" stopIfTrue="1">
      <formula>SUM(AE35:AE40)&gt;16</formula>
    </cfRule>
  </conditionalFormatting>
  <conditionalFormatting sqref="AA28:AA29">
    <cfRule type="expression" dxfId="13" priority="225" stopIfTrue="1">
      <formula>SUM(AE35:AE40)&lt;16</formula>
    </cfRule>
    <cfRule type="expression" dxfId="12" priority="226" stopIfTrue="1">
      <formula>SUM(AE35:AE40)&gt;16</formula>
    </cfRule>
  </conditionalFormatting>
  <conditionalFormatting sqref="AA27">
    <cfRule type="expression" dxfId="11" priority="227" stopIfTrue="1">
      <formula>SUM(AE35:AE40)&lt;16</formula>
    </cfRule>
    <cfRule type="expression" dxfId="10" priority="228" stopIfTrue="1">
      <formula>SUM(AE35:AE40)&gt;16</formula>
    </cfRule>
  </conditionalFormatting>
  <conditionalFormatting sqref="AA32">
    <cfRule type="expression" dxfId="9" priority="229" stopIfTrue="1">
      <formula>SUM(AF34:AF34,AF36:AF40)&lt;24</formula>
    </cfRule>
    <cfRule type="expression" dxfId="8" priority="230" stopIfTrue="1">
      <formula>SUM(AF34:AF34,AF36:AF40)&gt;24</formula>
    </cfRule>
  </conditionalFormatting>
  <conditionalFormatting sqref="Q22:R22">
    <cfRule type="expression" dxfId="7" priority="4">
      <formula>IF(SUM(Q21)=0,"N/A",Q21/Q20)&lt;2</formula>
    </cfRule>
  </conditionalFormatting>
  <conditionalFormatting sqref="AA6">
    <cfRule type="expression" dxfId="6" priority="244" stopIfTrue="1">
      <formula>SUM(AE7:AE25)&lt;51</formula>
    </cfRule>
    <cfRule type="expression" dxfId="5" priority="245" stopIfTrue="1">
      <formula>SUM(AE7:AE25)&gt;51</formula>
    </cfRule>
  </conditionalFormatting>
  <conditionalFormatting sqref="AA3">
    <cfRule type="expression" dxfId="4" priority="246" stopIfTrue="1">
      <formula>SUM(AF7:AF40)&lt;67</formula>
    </cfRule>
    <cfRule type="expression" dxfId="3" priority="247" stopIfTrue="1">
      <formula>SUM(AF7:AF40)&gt;67</formula>
    </cfRule>
  </conditionalFormatting>
  <conditionalFormatting sqref="AA18:AA19">
    <cfRule type="expression" dxfId="2" priority="3" stopIfTrue="1">
      <formula>(AC18="")</formula>
    </cfRule>
  </conditionalFormatting>
  <conditionalFormatting sqref="AB18:AB19">
    <cfRule type="expression" dxfId="1" priority="2" stopIfTrue="1">
      <formula>(AC18="")</formula>
    </cfRule>
  </conditionalFormatting>
  <conditionalFormatting sqref="AG18:AG19">
    <cfRule type="expression" dxfId="0" priority="1" stopIfTrue="1">
      <formula>AG18&lt;&gt;""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E9" sqref="E9"/>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899999999999999" customHeight="1" x14ac:dyDescent="0.3">
      <c r="A1" s="170" t="s">
        <v>2</v>
      </c>
      <c r="B1" s="170"/>
      <c r="C1" s="170"/>
      <c r="D1" s="170"/>
      <c r="E1" s="170"/>
      <c r="F1" s="170"/>
      <c r="G1" s="5"/>
      <c r="H1" s="5"/>
    </row>
    <row r="2" spans="1:8" s="8" customFormat="1" ht="15.75" customHeight="1" x14ac:dyDescent="0.3">
      <c r="A2" s="171" t="s">
        <v>3</v>
      </c>
      <c r="B2" s="171"/>
      <c r="C2" s="171"/>
      <c r="D2" s="171"/>
      <c r="E2" s="171"/>
      <c r="F2" s="171"/>
      <c r="G2" s="7"/>
      <c r="H2" s="7"/>
    </row>
    <row r="3" spans="1:8" s="8" customFormat="1" ht="15" customHeight="1" x14ac:dyDescent="0.3">
      <c r="A3" s="171" t="s">
        <v>77</v>
      </c>
      <c r="B3" s="171"/>
      <c r="C3" s="171"/>
      <c r="D3" s="171"/>
      <c r="E3" s="171"/>
      <c r="F3" s="17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2" t="str">
        <f>'AGBUS-PVBM'!B1:Q1</f>
        <v>LNAME, FNAME</v>
      </c>
      <c r="C7" s="172"/>
      <c r="D7" s="172"/>
      <c r="E7" s="173"/>
      <c r="F7" s="174"/>
      <c r="G7" s="7"/>
      <c r="H7" s="7"/>
    </row>
    <row r="8" spans="1:8" s="8" customFormat="1" ht="10.5" customHeight="1" x14ac:dyDescent="0.3">
      <c r="A8" s="25"/>
      <c r="B8" s="25"/>
      <c r="C8" s="25"/>
      <c r="D8" s="25"/>
      <c r="E8" s="97"/>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5"/>
      <c r="B10" s="175" t="str">
        <f>'AGBUS-PVBM'!S1</f>
        <v>999-999-99</v>
      </c>
      <c r="C10" s="175"/>
      <c r="D10" s="175"/>
      <c r="E10" s="113">
        <f>'AGBUS-PVBM'!Q15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76"/>
      <c r="C13" s="176"/>
      <c r="D13" s="176"/>
      <c r="E13" s="177" t="str">
        <f>'AGBUS-PVBM'!Z1</f>
        <v>AGBU-PVBM</v>
      </c>
      <c r="F13" s="177"/>
      <c r="G13" s="178"/>
      <c r="H13" s="7"/>
    </row>
    <row r="14" spans="1:8" s="8" customFormat="1" ht="10.5" customHeight="1" x14ac:dyDescent="0.3">
      <c r="A14" s="9"/>
      <c r="B14" s="179"/>
      <c r="C14" s="179"/>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0" t="str">
        <f>'AGBUS-PVBM'!AG1</f>
        <v>ADVISOR</v>
      </c>
      <c r="C16" s="180"/>
      <c r="D16" s="14"/>
      <c r="E16" s="109" t="str">
        <f>'AGBUS-PVBM'!Q18</f>
        <v>N/A</v>
      </c>
      <c r="F16" s="10"/>
      <c r="G16" s="7"/>
      <c r="H16" s="7"/>
    </row>
    <row r="17" spans="1:8" s="8" customFormat="1" ht="10.5" customHeight="1" x14ac:dyDescent="0.3">
      <c r="A17" s="9"/>
      <c r="B17" s="9"/>
      <c r="C17" s="9"/>
      <c r="D17" s="9"/>
      <c r="E17" s="10"/>
      <c r="F17" s="10"/>
      <c r="G17" s="7"/>
      <c r="H17" s="7"/>
    </row>
    <row r="18" spans="1:8" s="8" customFormat="1" ht="18" x14ac:dyDescent="0.35">
      <c r="A18" s="11"/>
      <c r="B18" s="181" t="s">
        <v>12</v>
      </c>
      <c r="C18" s="181"/>
      <c r="D18" s="181"/>
      <c r="E18" s="13" t="s">
        <v>13</v>
      </c>
      <c r="F18" s="10"/>
      <c r="G18" s="7"/>
      <c r="H18" s="7"/>
    </row>
    <row r="19" spans="1:8" s="8" customFormat="1" ht="15.75" customHeight="1" x14ac:dyDescent="0.3">
      <c r="A19" s="9"/>
      <c r="B19" s="181"/>
      <c r="C19" s="181"/>
      <c r="D19" s="181"/>
      <c r="E19" s="109" t="str">
        <f>'AGBUS-PVBM'!Q22</f>
        <v>N/A</v>
      </c>
      <c r="F19" s="10"/>
      <c r="G19" s="7"/>
      <c r="H19" s="7"/>
    </row>
    <row r="20" spans="1:8" s="8" customFormat="1" ht="21.3" customHeight="1" x14ac:dyDescent="0.35">
      <c r="A20" s="11" t="s">
        <v>63</v>
      </c>
      <c r="B20" s="12"/>
      <c r="C20" s="110">
        <f>'AGBUS-PVBM'!Q17</f>
        <v>0</v>
      </c>
      <c r="D20" s="100"/>
      <c r="E20" s="10" t="s">
        <v>18</v>
      </c>
      <c r="F20" s="114">
        <f>'AGBUS-PVBM'!Q20</f>
        <v>0</v>
      </c>
      <c r="G20" s="7"/>
      <c r="H20" s="7"/>
    </row>
    <row r="21" spans="1:8" s="8" customFormat="1" ht="18" x14ac:dyDescent="0.35">
      <c r="A21" s="11" t="s">
        <v>14</v>
      </c>
      <c r="B21" s="12"/>
      <c r="C21" s="169"/>
      <c r="D21" s="169"/>
      <c r="E21" s="10" t="s">
        <v>19</v>
      </c>
      <c r="F21" s="114">
        <f>'AGBUS-PVBM'!Q21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0"/>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183"/>
      <c r="C25" s="184"/>
      <c r="D25" s="184"/>
      <c r="E25" s="184"/>
      <c r="F25" s="184"/>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01"/>
      <c r="E27" s="10" t="s">
        <v>20</v>
      </c>
      <c r="F27" s="10"/>
      <c r="G27" s="7"/>
      <c r="H27" s="7"/>
    </row>
    <row r="28" spans="1:8" s="8" customFormat="1" ht="21.3" hidden="1" customHeight="1" x14ac:dyDescent="0.3">
      <c r="A28" s="9"/>
      <c r="B28" s="185"/>
      <c r="C28" s="185"/>
      <c r="D28" s="96"/>
      <c r="E28" s="10"/>
      <c r="F28" s="10"/>
      <c r="G28" s="7"/>
      <c r="H28" s="7"/>
    </row>
    <row r="29" spans="1:8" s="8" customFormat="1" ht="19.5" customHeight="1" x14ac:dyDescent="0.3">
      <c r="A29" s="102"/>
      <c r="B29" s="186"/>
      <c r="C29" s="186"/>
      <c r="D29" s="186"/>
      <c r="E29" s="187"/>
      <c r="F29" s="187"/>
      <c r="G29" s="7"/>
      <c r="H29" s="7"/>
    </row>
    <row r="30" spans="1:8" s="8" customFormat="1" ht="6.75" customHeight="1" x14ac:dyDescent="0.35">
      <c r="A30" s="11"/>
      <c r="B30" s="9"/>
      <c r="C30" s="9"/>
      <c r="D30" s="103"/>
      <c r="E30" s="10"/>
      <c r="F30" s="10"/>
      <c r="G30" s="7"/>
      <c r="H30" s="7"/>
    </row>
    <row r="31" spans="1:8" s="8" customFormat="1" ht="19.5" customHeight="1" x14ac:dyDescent="0.35">
      <c r="A31" s="11" t="s">
        <v>17</v>
      </c>
      <c r="B31" s="9"/>
      <c r="C31" s="9"/>
      <c r="D31" s="19"/>
      <c r="E31" s="99"/>
      <c r="F31" s="10"/>
      <c r="G31" s="7"/>
      <c r="H31" s="7"/>
    </row>
    <row r="32" spans="1:8" s="8" customFormat="1" ht="15.75" customHeight="1" x14ac:dyDescent="0.35">
      <c r="A32" s="9"/>
      <c r="B32" s="104"/>
      <c r="C32" s="11"/>
      <c r="D32" s="11"/>
      <c r="E32" s="10" t="s">
        <v>64</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65</v>
      </c>
      <c r="B38" s="20"/>
      <c r="C38" s="20"/>
      <c r="D38" s="20"/>
      <c r="E38" s="105"/>
      <c r="F38" s="105"/>
      <c r="G38" s="22"/>
      <c r="H38" s="22"/>
    </row>
    <row r="39" spans="1:9" ht="15.6" x14ac:dyDescent="0.3">
      <c r="A39" s="21"/>
      <c r="B39" s="182" t="s">
        <v>73</v>
      </c>
      <c r="C39" s="182"/>
      <c r="D39" s="182"/>
      <c r="E39" s="182"/>
      <c r="F39" s="182"/>
      <c r="G39" s="182"/>
      <c r="H39" s="182"/>
      <c r="I39" s="182"/>
    </row>
    <row r="40" spans="1:9" x14ac:dyDescent="0.25">
      <c r="A40" s="20"/>
      <c r="B40" s="20"/>
      <c r="C40" s="20"/>
      <c r="D40" s="20"/>
      <c r="E40" s="21"/>
      <c r="F40" s="21"/>
      <c r="G40" s="22"/>
      <c r="H40" s="22"/>
    </row>
    <row r="41" spans="1:9" ht="3.75" customHeight="1" x14ac:dyDescent="0.25">
      <c r="A41" s="20"/>
      <c r="B41" s="20"/>
      <c r="C41" s="20"/>
      <c r="D41" s="20"/>
      <c r="E41" s="105"/>
      <c r="F41" s="105"/>
      <c r="G41" s="22"/>
      <c r="H41" s="22"/>
    </row>
    <row r="42" spans="1:9" ht="15" customHeight="1" x14ac:dyDescent="0.3">
      <c r="A42" s="20"/>
      <c r="B42" s="182" t="s">
        <v>72</v>
      </c>
      <c r="C42" s="182"/>
      <c r="D42" s="182"/>
      <c r="E42" s="182"/>
      <c r="F42" s="182"/>
      <c r="G42" s="182"/>
      <c r="H42" s="182"/>
      <c r="I42" s="182"/>
    </row>
    <row r="43" spans="1:9" x14ac:dyDescent="0.25">
      <c r="C43" s="105"/>
      <c r="D43" s="105"/>
    </row>
    <row r="44" spans="1:9" x14ac:dyDescent="0.25">
      <c r="E44" s="105"/>
      <c r="F44" s="105"/>
    </row>
    <row r="45" spans="1:9" ht="13.8" customHeight="1" x14ac:dyDescent="0.3">
      <c r="B45" s="182" t="s">
        <v>71</v>
      </c>
      <c r="C45" s="182"/>
      <c r="D45" s="182"/>
      <c r="E45" s="182"/>
      <c r="F45" s="182"/>
      <c r="G45" s="182"/>
      <c r="H45" s="182"/>
      <c r="I45" s="182"/>
    </row>
    <row r="46" spans="1:9" x14ac:dyDescent="0.25">
      <c r="C46" s="106"/>
      <c r="D46" s="106"/>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64" sqref="E64"/>
    </sheetView>
  </sheetViews>
  <sheetFormatPr defaultRowHeight="13.2" x14ac:dyDescent="0.25"/>
  <cols>
    <col min="1" max="1" width="106.6640625" customWidth="1"/>
  </cols>
  <sheetData/>
  <sheetProtection algorithmName="SHA-512" hashValue="5dAtk3g4banerTa0M7ab/MRU9NWPzMZzzBurr8mU0/3Sr8Bb7AvZcCdVzJBbZQhO1AEFkS8qXtBLR9EpU/XEkg==" saltValue="P8Av0Wk6x4jtkk7ezpTJ4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AGBUS-PVBM</vt:lpstr>
      <vt:lpstr>GRAD CHECK</vt:lpstr>
      <vt:lpstr>ADVISOR'S NOTES</vt:lpstr>
      <vt:lpstr>CourseLeaf Degree Sheet</vt:lpstr>
      <vt:lpstr>'AGBUS-PVBM'!Print_Area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2018-04-25T19:18:37Z</cp:lastPrinted>
  <dcterms:created xsi:type="dcterms:W3CDTF">2011-07-12T20:37:04Z</dcterms:created>
  <dcterms:modified xsi:type="dcterms:W3CDTF">2020-06-30T15:45:37Z</dcterms:modified>
</cp:coreProperties>
</file>