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8-2019\"/>
    </mc:Choice>
  </mc:AlternateContent>
  <bookViews>
    <workbookView xWindow="0" yWindow="0" windowWidth="23040" windowHeight="9192"/>
  </bookViews>
  <sheets>
    <sheet name="LM" sheetId="3" r:id="rId1"/>
    <sheet name="GRAD CHECK" sheetId="7" r:id="rId2"/>
    <sheet name="ADVISOR'S NOTES" sheetId="1" r:id="rId3"/>
    <sheet name="CourseLeaf Degree Sheet" sheetId="8" r:id="rId4"/>
  </sheets>
  <definedNames>
    <definedName name="_xlnm.Print_Area" localSheetId="3">'CourseLeaf Degree Sheet'!$A$1:$A$94</definedName>
    <definedName name="_xlnm.Print_Area" localSheetId="1">'GRAD CHECK'!$A$1:$I$46</definedName>
    <definedName name="_xlnm.Print_Area" localSheetId="0">LM!$A$1:$AI$44</definedName>
  </definedNames>
  <calcPr calcId="162913"/>
</workbook>
</file>

<file path=xl/calcChain.xml><?xml version="1.0" encoding="utf-8"?>
<calcChain xmlns="http://schemas.openxmlformats.org/spreadsheetml/2006/main">
  <c r="Q20" i="3" l="1"/>
  <c r="Q19" i="3"/>
  <c r="Q18" i="3"/>
  <c r="Q17" i="3"/>
  <c r="AF17" i="3" l="1"/>
  <c r="AE17" i="3"/>
  <c r="AD17" i="3"/>
  <c r="AF18" i="3"/>
  <c r="AE18" i="3"/>
  <c r="AD18" i="3"/>
  <c r="T10" i="3"/>
  <c r="U10" i="3"/>
  <c r="V10" i="3"/>
  <c r="G18" i="3"/>
  <c r="F18" i="3"/>
  <c r="E18" i="3"/>
  <c r="E10" i="7" l="1"/>
  <c r="G16" i="3" l="1"/>
  <c r="F16" i="3"/>
  <c r="E16" i="3"/>
  <c r="B16" i="7" l="1"/>
  <c r="E13" i="7"/>
  <c r="B10" i="7"/>
  <c r="B7" i="7"/>
  <c r="O43" i="3" l="1"/>
  <c r="N43" i="3"/>
  <c r="M43" i="3"/>
  <c r="O42" i="3"/>
  <c r="N42" i="3"/>
  <c r="M42" i="3"/>
  <c r="O41" i="3"/>
  <c r="N41" i="3"/>
  <c r="M41" i="3"/>
  <c r="O40" i="3"/>
  <c r="N40" i="3"/>
  <c r="M40" i="3"/>
  <c r="O39" i="3"/>
  <c r="N39" i="3"/>
  <c r="M39" i="3"/>
  <c r="O38" i="3"/>
  <c r="N38" i="3"/>
  <c r="M38" i="3"/>
  <c r="O37" i="3"/>
  <c r="N37" i="3"/>
  <c r="M37" i="3"/>
  <c r="O36" i="3"/>
  <c r="N36" i="3"/>
  <c r="M36" i="3"/>
  <c r="O35" i="3"/>
  <c r="N35" i="3"/>
  <c r="M35" i="3"/>
  <c r="O34" i="3"/>
  <c r="N34" i="3"/>
  <c r="M34" i="3"/>
  <c r="O33" i="3"/>
  <c r="N33" i="3"/>
  <c r="M33" i="3"/>
  <c r="O32" i="3"/>
  <c r="N32" i="3"/>
  <c r="M32" i="3"/>
  <c r="O31" i="3"/>
  <c r="N31" i="3"/>
  <c r="M31" i="3"/>
  <c r="O30" i="3"/>
  <c r="N30" i="3"/>
  <c r="M30" i="3"/>
  <c r="O29" i="3"/>
  <c r="N29" i="3"/>
  <c r="M29" i="3"/>
  <c r="V9" i="3"/>
  <c r="U9" i="3"/>
  <c r="T9" i="3"/>
  <c r="AF26" i="3" l="1"/>
  <c r="AE26" i="3"/>
  <c r="AD26" i="3"/>
  <c r="AF23" i="3"/>
  <c r="AE23" i="3"/>
  <c r="AD23" i="3"/>
  <c r="AF22" i="3"/>
  <c r="AE22" i="3"/>
  <c r="AD22" i="3"/>
  <c r="AF21" i="3"/>
  <c r="AE21" i="3"/>
  <c r="AD21" i="3"/>
  <c r="AF20" i="3"/>
  <c r="AE20" i="3"/>
  <c r="AD20" i="3"/>
  <c r="AD31" i="3"/>
  <c r="AE31" i="3"/>
  <c r="AF31" i="3"/>
  <c r="AF33" i="3"/>
  <c r="AE33" i="3"/>
  <c r="AD33" i="3"/>
  <c r="AF32" i="3"/>
  <c r="AE32" i="3"/>
  <c r="AD32" i="3"/>
  <c r="AF25" i="3"/>
  <c r="AE25" i="3"/>
  <c r="AD25" i="3"/>
  <c r="AF24" i="3"/>
  <c r="AE24" i="3"/>
  <c r="AD24" i="3"/>
  <c r="AF19" i="3"/>
  <c r="AE19" i="3"/>
  <c r="AD19" i="3"/>
  <c r="AF16" i="3"/>
  <c r="AE16" i="3"/>
  <c r="AD16" i="3"/>
  <c r="AF15" i="3"/>
  <c r="AE15" i="3"/>
  <c r="AD15" i="3"/>
  <c r="G43" i="3" l="1"/>
  <c r="F43" i="3"/>
  <c r="E43" i="3"/>
  <c r="G42" i="3"/>
  <c r="F42" i="3"/>
  <c r="E42" i="3"/>
  <c r="G41" i="3"/>
  <c r="F41" i="3"/>
  <c r="E41" i="3"/>
  <c r="G40" i="3"/>
  <c r="F40" i="3"/>
  <c r="E40" i="3"/>
  <c r="G39" i="3"/>
  <c r="F39" i="3"/>
  <c r="E39" i="3"/>
  <c r="G38" i="3"/>
  <c r="F38" i="3"/>
  <c r="E38" i="3"/>
  <c r="G37" i="3"/>
  <c r="F37" i="3"/>
  <c r="E37" i="3"/>
  <c r="G36" i="3"/>
  <c r="F36" i="3"/>
  <c r="E36" i="3"/>
  <c r="G35" i="3"/>
  <c r="F35" i="3"/>
  <c r="E35" i="3"/>
  <c r="G34" i="3"/>
  <c r="F34" i="3"/>
  <c r="E34" i="3"/>
  <c r="AF39" i="3"/>
  <c r="AE39" i="3"/>
  <c r="AD39" i="3"/>
  <c r="G33" i="3"/>
  <c r="F33" i="3"/>
  <c r="E33" i="3"/>
  <c r="AF38" i="3"/>
  <c r="AE38" i="3"/>
  <c r="AD38" i="3"/>
  <c r="G32" i="3"/>
  <c r="F32" i="3"/>
  <c r="E32" i="3"/>
  <c r="AF37" i="3"/>
  <c r="AE37" i="3"/>
  <c r="AD37" i="3"/>
  <c r="G31" i="3"/>
  <c r="F31" i="3"/>
  <c r="E31" i="3"/>
  <c r="G30" i="3"/>
  <c r="F30" i="3"/>
  <c r="E30" i="3"/>
  <c r="G29" i="3"/>
  <c r="F29" i="3"/>
  <c r="E29" i="3"/>
  <c r="O28" i="3"/>
  <c r="N28" i="3"/>
  <c r="M28" i="3"/>
  <c r="G28" i="3"/>
  <c r="F28" i="3"/>
  <c r="E28" i="3"/>
  <c r="G23" i="3"/>
  <c r="F23" i="3"/>
  <c r="E23" i="3"/>
  <c r="AF27" i="3"/>
  <c r="AE27" i="3"/>
  <c r="AD27" i="3"/>
  <c r="G22" i="3"/>
  <c r="F22" i="3"/>
  <c r="E22" i="3"/>
  <c r="G21" i="3"/>
  <c r="F21" i="3"/>
  <c r="E21" i="3"/>
  <c r="G20" i="3"/>
  <c r="F20" i="3"/>
  <c r="E20" i="3"/>
  <c r="V13" i="3"/>
  <c r="G19" i="3"/>
  <c r="F19" i="3"/>
  <c r="E19" i="3"/>
  <c r="G17" i="3"/>
  <c r="F17" i="3"/>
  <c r="E17" i="3"/>
  <c r="G15" i="3"/>
  <c r="F15" i="3"/>
  <c r="E15" i="3"/>
  <c r="G14" i="3"/>
  <c r="F14" i="3"/>
  <c r="E14" i="3"/>
  <c r="AF14" i="3"/>
  <c r="AE14" i="3"/>
  <c r="AD14" i="3"/>
  <c r="G13" i="3"/>
  <c r="F13" i="3"/>
  <c r="E13" i="3"/>
  <c r="AF13" i="3"/>
  <c r="AE13" i="3"/>
  <c r="AD13" i="3"/>
  <c r="V11" i="3"/>
  <c r="U11" i="3"/>
  <c r="T11" i="3"/>
  <c r="G12" i="3"/>
  <c r="F12" i="3"/>
  <c r="E12" i="3"/>
  <c r="AF12" i="3"/>
  <c r="AE12" i="3"/>
  <c r="AD12" i="3"/>
  <c r="G11" i="3"/>
  <c r="F11" i="3"/>
  <c r="E11" i="3"/>
  <c r="AF11" i="3"/>
  <c r="AE11" i="3"/>
  <c r="AD11" i="3"/>
  <c r="AF10" i="3"/>
  <c r="AE10" i="3"/>
  <c r="AD10" i="3"/>
  <c r="G10" i="3"/>
  <c r="F10" i="3"/>
  <c r="E10" i="3"/>
  <c r="G9" i="3"/>
  <c r="F9" i="3"/>
  <c r="E9" i="3"/>
  <c r="AF9" i="3"/>
  <c r="AE9" i="3"/>
  <c r="AD9" i="3"/>
  <c r="V8" i="3"/>
  <c r="U8" i="3"/>
  <c r="T8" i="3"/>
  <c r="G8" i="3"/>
  <c r="F8" i="3"/>
  <c r="E8" i="3"/>
  <c r="V7" i="3"/>
  <c r="U7" i="3"/>
  <c r="T7" i="3"/>
  <c r="G7" i="3"/>
  <c r="F7" i="3"/>
  <c r="E7" i="3"/>
  <c r="C20" i="7" l="1"/>
  <c r="E16" i="7"/>
  <c r="F20" i="7"/>
  <c r="F21" i="7"/>
  <c r="Q21" i="3" l="1"/>
  <c r="E19" i="7" s="1"/>
</calcChain>
</file>

<file path=xl/comments1.xml><?xml version="1.0" encoding="utf-8"?>
<comments xmlns="http://schemas.openxmlformats.org/spreadsheetml/2006/main">
  <authors>
    <author>Patty hood</author>
    <author>Hood, Patty</author>
    <author>Kayla Grant</author>
    <author>Windows User</author>
  </authors>
  <commentList>
    <comment ref="C7" authorId="0" shapeId="0">
      <text>
        <r>
          <rPr>
            <sz val="9"/>
            <color indexed="81"/>
            <rFont val="Tahoma"/>
            <family val="2"/>
          </rPr>
          <t xml:space="preserve">or 1313
</t>
        </r>
      </text>
    </comment>
    <comment ref="C8" authorId="0" shapeId="0">
      <text>
        <r>
          <rPr>
            <sz val="9"/>
            <color indexed="81"/>
            <rFont val="Tahoma"/>
            <family val="2"/>
          </rPr>
          <t xml:space="preserve">or 1413 or 3323
</t>
        </r>
      </text>
    </comment>
    <comment ref="S8" authorId="1" shapeId="0">
      <text>
        <r>
          <rPr>
            <sz val="9"/>
            <color indexed="81"/>
            <rFont val="Tahoma"/>
            <family val="2"/>
          </rPr>
          <t xml:space="preserve">or ECON 2103
</t>
        </r>
      </text>
    </comment>
    <comment ref="C9" authorId="2" shapeId="0">
      <text>
        <r>
          <rPr>
            <sz val="9"/>
            <color indexed="81"/>
            <rFont val="Tahoma"/>
            <family val="2"/>
          </rPr>
          <t>or 1483 or 1493</t>
        </r>
      </text>
    </comment>
    <comment ref="S10" authorId="1" shapeId="0">
      <text>
        <r>
          <rPr>
            <sz val="9"/>
            <color indexed="81"/>
            <rFont val="Tahoma"/>
            <family val="2"/>
          </rPr>
          <t xml:space="preserve">or SPCH 2713
or SPCH 3733
</t>
        </r>
      </text>
    </comment>
    <comment ref="AC10" authorId="2" shapeId="0">
      <text>
        <r>
          <rPr>
            <sz val="9"/>
            <color indexed="81"/>
            <rFont val="Tahoma"/>
            <family val="2"/>
          </rPr>
          <t>or LA 3010</t>
        </r>
      </text>
    </comment>
    <comment ref="S11" authorId="2" shapeId="0">
      <text>
        <r>
          <rPr>
            <sz val="9"/>
            <color indexed="81"/>
            <rFont val="Tahoma"/>
            <family val="2"/>
          </rPr>
          <t>3 hours from: BCOM 3113; or ENGL 3323. If ENGL 3323 is substituted for ENGL 1213 above, then hours in this block are 6.</t>
        </r>
      </text>
    </comment>
    <comment ref="C14" authorId="2" shapeId="0">
      <text>
        <r>
          <rPr>
            <sz val="9"/>
            <color indexed="81"/>
            <rFont val="Tahoma"/>
            <family val="2"/>
          </rPr>
          <t>or PBIO 1404</t>
        </r>
      </text>
    </comment>
    <comment ref="C15" authorId="2" shapeId="0">
      <text>
        <r>
          <rPr>
            <sz val="9"/>
            <color indexed="81"/>
            <rFont val="Tahoma"/>
            <family val="2"/>
          </rPr>
          <t>or 1215</t>
        </r>
      </text>
    </comment>
    <comment ref="C18" authorId="1" shapeId="0">
      <text>
        <r>
          <rPr>
            <sz val="9"/>
            <color indexed="81"/>
            <rFont val="Tahoma"/>
            <family val="2"/>
          </rPr>
          <t xml:space="preserve">Any course designated
A, H, N, or S
</t>
        </r>
      </text>
    </comment>
    <comment ref="C19" authorId="1" shapeId="0">
      <text>
        <r>
          <rPr>
            <sz val="9"/>
            <color indexed="81"/>
            <rFont val="Tahoma"/>
            <family val="2"/>
          </rPr>
          <t xml:space="preserve">Any course designated
A, H, N, or S
</t>
        </r>
      </text>
    </comment>
    <comment ref="AC26" authorId="3" shapeId="0">
      <text>
        <r>
          <rPr>
            <sz val="9"/>
            <color indexed="81"/>
            <rFont val="Tahoma"/>
            <family val="2"/>
          </rPr>
          <t xml:space="preserve">3 credits of Spanish </t>
        </r>
      </text>
    </comment>
    <comment ref="AC31" authorId="2" shapeId="0">
      <text>
        <r>
          <rPr>
            <sz val="9"/>
            <color indexed="81"/>
            <rFont val="Tahoma"/>
            <family val="2"/>
          </rPr>
          <t>or ECON 2203</t>
        </r>
      </text>
    </comment>
  </commentList>
</comments>
</file>

<file path=xl/sharedStrings.xml><?xml version="1.0" encoding="utf-8"?>
<sst xmlns="http://schemas.openxmlformats.org/spreadsheetml/2006/main" count="127" uniqueCount="88">
  <si>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</si>
  <si>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</si>
  <si>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</si>
  <si>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</si>
  <si>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</si>
  <si>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</si>
  <si>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</si>
  <si>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</si>
  <si>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</si>
  <si>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</si>
  <si>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</si>
  <si>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</si>
  <si>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</si>
  <si>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</si>
  <si>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</si>
  <si>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</si>
  <si>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</si>
  <si>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</si>
  <si>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</si>
  <si>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</si>
  <si>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</si>
  <si>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</si>
  <si>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</si>
  <si>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</si>
  <si>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</si>
  <si>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</si>
  <si>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</si>
  <si>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</si>
  <si>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</si>
  <si>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</si>
  <si>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</si>
  <si>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</si>
  <si>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(H)</t>
  </si>
  <si>
    <t>BIOL</t>
  </si>
  <si>
    <t>CHEM</t>
  </si>
  <si>
    <t>(D)</t>
  </si>
  <si>
    <t>(I)</t>
  </si>
  <si>
    <t>Graduate Semester</t>
  </si>
  <si>
    <t>Credits and GPAs as of this date:</t>
  </si>
  <si>
    <t>Hours for graduation</t>
  </si>
  <si>
    <t>Grad/Ret GPA</t>
  </si>
  <si>
    <t>UPPER DIV HOURS (40)</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</si>
  <si>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</si>
  <si>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</si>
  <si>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</si>
  <si>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</si>
  <si>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</si>
  <si>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</si>
  <si>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</si>
  <si>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</si>
  <si>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</si>
  <si>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</si>
  <si>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</si>
  <si>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SOIL</t>
  </si>
  <si>
    <t>LM</t>
  </si>
  <si>
    <t>HORT</t>
  </si>
  <si>
    <t>LA</t>
  </si>
  <si>
    <t>ACCT</t>
  </si>
  <si>
    <t>LSB</t>
  </si>
  <si>
    <t>MKTG</t>
  </si>
  <si>
    <t>SPAN</t>
  </si>
  <si>
    <t>MGMT</t>
  </si>
  <si>
    <t>Design Emphasis</t>
  </si>
  <si>
    <t xml:space="preserve">Ag Elect </t>
  </si>
  <si>
    <t xml:space="preserve"> Elective Hours:</t>
  </si>
  <si>
    <t>STUDENT NAME</t>
  </si>
  <si>
    <t>999-99-999</t>
  </si>
  <si>
    <t>Total Hours to Date:</t>
  </si>
  <si>
    <t>(hrs. = current courses + deficiencies)</t>
  </si>
  <si>
    <t>APPROVED BY:</t>
  </si>
  <si>
    <t>General Eduction Requirements: 41 Hours</t>
  </si>
  <si>
    <t>College/Dept. Requirements: 14 Hours</t>
  </si>
  <si>
    <t>Major Requirements: 65 Hours</t>
  </si>
  <si>
    <t>ADVISOR</t>
  </si>
  <si>
    <t>(S)</t>
  </si>
  <si>
    <t>GENED</t>
  </si>
  <si>
    <t>AGCM</t>
  </si>
  <si>
    <t>Related Courses: 9 Hours</t>
  </si>
  <si>
    <t>Management Emphasis.</t>
  </si>
  <si>
    <t>Core Courses: 56 Hours</t>
  </si>
  <si>
    <t>BCOM</t>
  </si>
  <si>
    <r>
      <t>________________________________________________________________________</t>
    </r>
    <r>
      <rPr>
        <sz val="12"/>
        <rFont val="Times New Roman"/>
        <family val="1"/>
      </rPr>
      <t xml:space="preserve"> Adviser/Date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</si>
  <si>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</si>
  <si>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</si>
  <si>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(take MGMT 3313 and 4073 to complete minor)</t>
  </si>
  <si>
    <t>COLLEGE OF AGRICULTURAL SCIENCES AND NATURAL RESOURCES</t>
  </si>
  <si>
    <t>2018-19</t>
  </si>
  <si>
    <t>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</si>
</sst>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8"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b/>
      <sz val="16"/>
      <name val="Arial"/>
      <family val="2"/>
    </font>
    <font>
      <b/>
      <sz val="10"/>
      <color rgb="FFFF0000"/>
      <name val="Arial"/>
      <family val="2"/>
    </font>
    <font>
      <u/>
      <sz val="10"/>
      <color theme="10"/>
      <name val="Arial"/>
      <family val="2"/>
    </font>
    <font>
      <b/>
      <sz val="10"/>
      <color theme="1"/>
      <name val="Arial"/>
      <family val="2"/>
    </font>
    <font>
      <sz val="10"/>
      <color theme="1"/>
      <name val="Arial"/>
      <family val="2"/>
    </font>
    <font>
      <sz val="16"/>
      <name val="Arial"/>
      <family val="2"/>
    </font>
    <font>
      <i/>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66"/>
        <bgColor indexed="64"/>
      </patternFill>
    </fill>
  </fills>
  <borders count="20">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s>
  <cellStyleXfs count="4">
    <xf numFmtId="0" fontId="0" fillId="0" borderId="0"/>
    <xf numFmtId="0" fontId="2" fillId="0" borderId="0"/>
    <xf numFmtId="0" fontId="11" fillId="0" borderId="0"/>
    <xf numFmtId="0" fontId="23" fillId="0" borderId="0" applyNumberFormat="0" applyFill="0" applyBorder="0" applyAlignment="0" applyProtection="0"/>
  </cellStyleXfs>
  <cellXfs count="188">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alignment horizontal="right"/>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5" fillId="0" borderId="0" xfId="2" applyFont="1" applyBorder="1" applyAlignment="1" applyProtection="1">
      <protection locked="0"/>
    </xf>
    <xf numFmtId="0" fontId="11" fillId="0" borderId="0" xfId="2" applyAlignment="1" applyProtection="1">
      <protection locked="0"/>
    </xf>
    <xf numFmtId="0" fontId="12" fillId="0" borderId="0" xfId="2" applyFont="1" applyBorder="1" applyAlignment="1" applyProtection="1">
      <protection hidden="1"/>
    </xf>
    <xf numFmtId="0" fontId="12" fillId="0" borderId="0" xfId="2" applyFont="1" applyBorder="1" applyAlignment="1" applyProtection="1">
      <protection locked="0"/>
    </xf>
    <xf numFmtId="0" fontId="14" fillId="0" borderId="0" xfId="2" applyFont="1" applyBorder="1" applyAlignment="1" applyProtection="1">
      <protection locked="0"/>
    </xf>
    <xf numFmtId="0" fontId="11" fillId="0" borderId="0" xfId="2"/>
    <xf numFmtId="0" fontId="1" fillId="0" borderId="0" xfId="2" applyFont="1" applyAlignment="1" applyProtection="1">
      <protection hidden="1"/>
    </xf>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Border="1" applyAlignment="1" applyProtection="1">
      <alignment horizontal="left"/>
      <protection hidden="1"/>
    </xf>
    <xf numFmtId="0" fontId="2" fillId="0" borderId="0" xfId="2" applyFont="1" applyAlignment="1" applyProtection="1">
      <protection hidden="1"/>
    </xf>
    <xf numFmtId="0" fontId="11" fillId="0" borderId="0" xfId="2" applyProtection="1">
      <protection hidden="1"/>
    </xf>
    <xf numFmtId="0" fontId="16" fillId="0" borderId="0" xfId="2" applyFont="1" applyBorder="1" applyProtection="1">
      <protection hidden="1"/>
    </xf>
    <xf numFmtId="0" fontId="16" fillId="0" borderId="0" xfId="2" applyFont="1" applyProtection="1">
      <protection hidden="1"/>
    </xf>
    <xf numFmtId="0" fontId="17" fillId="0" borderId="0" xfId="2" applyFont="1" applyProtection="1">
      <protection hidden="1"/>
    </xf>
    <xf numFmtId="0" fontId="11" fillId="0" borderId="0" xfId="2" applyAlignment="1" applyProtection="1">
      <protection hidden="1"/>
    </xf>
    <xf numFmtId="0" fontId="2" fillId="0" borderId="0" xfId="2" applyFont="1" applyProtection="1">
      <protection hidden="1"/>
    </xf>
    <xf numFmtId="0" fontId="2" fillId="0" borderId="2" xfId="2" applyFont="1" applyBorder="1" applyProtection="1">
      <protection hidden="1"/>
    </xf>
    <xf numFmtId="0" fontId="11" fillId="0" borderId="0" xfId="2" applyBorder="1" applyProtection="1">
      <protection locked="0"/>
    </xf>
    <xf numFmtId="0" fontId="11" fillId="0" borderId="0" xfId="2" applyFill="1" applyBorder="1" applyAlignment="1" applyProtection="1">
      <protection locked="0"/>
    </xf>
    <xf numFmtId="0" fontId="11" fillId="0" borderId="0" xfId="2" applyBorder="1" applyAlignment="1" applyProtection="1">
      <protection hidden="1"/>
    </xf>
    <xf numFmtId="0" fontId="11" fillId="0" borderId="0" xfId="2" applyBorder="1" applyAlignment="1"/>
    <xf numFmtId="0" fontId="2" fillId="0" borderId="4" xfId="2" applyFont="1" applyBorder="1" applyProtection="1">
      <protection hidden="1"/>
    </xf>
    <xf numFmtId="0" fontId="2" fillId="0" borderId="0" xfId="2" applyFont="1" applyFill="1" applyBorder="1" applyAlignment="1" applyProtection="1">
      <protection locked="0"/>
    </xf>
    <xf numFmtId="0" fontId="1" fillId="0" borderId="0" xfId="2" applyFont="1" applyAlignment="1" applyProtection="1">
      <alignment horizontal="right"/>
      <protection hidden="1"/>
    </xf>
    <xf numFmtId="0" fontId="11" fillId="0" borderId="0" xfId="2" applyFill="1" applyProtection="1">
      <protection hidden="1"/>
    </xf>
    <xf numFmtId="0" fontId="11" fillId="0" borderId="0" xfId="2" applyFill="1" applyBorder="1" applyProtection="1">
      <protection hidden="1"/>
    </xf>
    <xf numFmtId="0" fontId="2" fillId="0" borderId="0" xfId="2" applyFont="1" applyProtection="1">
      <protection locked="0"/>
    </xf>
    <xf numFmtId="0" fontId="18" fillId="0" borderId="0" xfId="2" applyFont="1" applyBorder="1" applyAlignment="1" applyProtection="1">
      <protection hidden="1"/>
    </xf>
    <xf numFmtId="0" fontId="11" fillId="0" borderId="0" xfId="2" applyAlignment="1" applyProtection="1">
      <protection locked="0" hidden="1"/>
    </xf>
    <xf numFmtId="0" fontId="1" fillId="0" borderId="0" xfId="2" applyFont="1" applyBorder="1" applyAlignment="1" applyProtection="1">
      <protection hidden="1"/>
    </xf>
    <xf numFmtId="0" fontId="11" fillId="0" borderId="0" xfId="2" applyBorder="1"/>
    <xf numFmtId="0" fontId="11" fillId="0" borderId="0" xfId="2" applyBorder="1" applyAlignment="1" applyProtection="1">
      <alignment horizontal="center"/>
      <protection hidden="1"/>
    </xf>
    <xf numFmtId="0" fontId="2" fillId="0" borderId="12" xfId="2" applyFont="1" applyBorder="1" applyProtection="1">
      <protection locked="0"/>
    </xf>
    <xf numFmtId="0" fontId="2" fillId="0" borderId="13" xfId="2" applyFont="1" applyBorder="1" applyProtection="1">
      <protection locked="0"/>
    </xf>
    <xf numFmtId="0" fontId="2" fillId="0" borderId="13" xfId="2" applyFont="1" applyBorder="1" applyAlignment="1" applyProtection="1">
      <alignment horizontal="center"/>
      <protection locked="0"/>
    </xf>
    <xf numFmtId="0" fontId="2" fillId="0" borderId="14" xfId="2" applyFont="1" applyBorder="1" applyAlignment="1" applyProtection="1">
      <alignment horizontal="right"/>
      <protection locked="0"/>
    </xf>
    <xf numFmtId="0" fontId="11" fillId="0" borderId="15" xfId="2" applyBorder="1" applyProtection="1">
      <protection hidden="1"/>
    </xf>
    <xf numFmtId="0" fontId="11" fillId="0" borderId="16" xfId="2" applyBorder="1" applyProtection="1">
      <protection hidden="1"/>
    </xf>
    <xf numFmtId="0" fontId="11" fillId="0" borderId="17" xfId="2" applyBorder="1" applyProtection="1">
      <protection hidden="1"/>
    </xf>
    <xf numFmtId="0" fontId="11" fillId="2" borderId="18" xfId="2" applyFill="1" applyBorder="1" applyProtection="1">
      <protection hidden="1"/>
    </xf>
    <xf numFmtId="0" fontId="11" fillId="2" borderId="19" xfId="2" applyFill="1" applyBorder="1" applyProtection="1">
      <protection hidden="1"/>
    </xf>
    <xf numFmtId="0" fontId="0" fillId="0" borderId="0" xfId="2" applyFont="1" applyBorder="1" applyAlignment="1" applyProtection="1">
      <protection hidden="1"/>
    </xf>
    <xf numFmtId="0" fontId="1" fillId="0" borderId="0" xfId="2" applyFont="1" applyBorder="1" applyAlignment="1" applyProtection="1">
      <alignment horizontal="center"/>
      <protection hidden="1"/>
    </xf>
    <xf numFmtId="0" fontId="0" fillId="0" borderId="0" xfId="2" applyFont="1" applyProtection="1">
      <protection hidden="1"/>
    </xf>
    <xf numFmtId="0" fontId="0" fillId="0" borderId="13"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0" xfId="2" applyFont="1" applyAlignment="1" applyProtection="1">
      <protection hidden="1"/>
    </xf>
    <xf numFmtId="0" fontId="11" fillId="0" borderId="0" xfId="2" applyBorder="1" applyAlignment="1" applyProtection="1">
      <alignment horizontal="left"/>
      <protection hidden="1"/>
    </xf>
    <xf numFmtId="0" fontId="11" fillId="0" borderId="0" xfId="2" applyBorder="1" applyAlignment="1" applyProtection="1">
      <protection hidden="1"/>
    </xf>
    <xf numFmtId="0" fontId="0" fillId="0" borderId="5"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0" fontId="0" fillId="0" borderId="12" xfId="2" applyFont="1" applyBorder="1" applyProtection="1">
      <protection locked="0"/>
    </xf>
    <xf numFmtId="0" fontId="2" fillId="0" borderId="2" xfId="2" applyFont="1" applyBorder="1" applyProtection="1">
      <protection locked="0"/>
    </xf>
    <xf numFmtId="0" fontId="2" fillId="0" borderId="5" xfId="2" applyFont="1" applyBorder="1" applyAlignment="1" applyProtection="1">
      <protection locked="0"/>
    </xf>
    <xf numFmtId="0" fontId="11" fillId="0" borderId="5" xfId="2" applyBorder="1" applyAlignment="1" applyProtection="1">
      <protection locked="0"/>
    </xf>
    <xf numFmtId="0" fontId="0" fillId="0" borderId="5" xfId="2" applyFont="1" applyBorder="1" applyAlignment="1" applyProtection="1">
      <protection locked="0"/>
    </xf>
    <xf numFmtId="0" fontId="2" fillId="0" borderId="3" xfId="2" applyFont="1" applyBorder="1" applyAlignment="1" applyProtection="1">
      <protection locked="0"/>
    </xf>
    <xf numFmtId="0" fontId="23" fillId="0" borderId="0" xfId="3" applyAlignment="1" applyProtection="1"/>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2" fontId="9" fillId="0" borderId="0" xfId="1" applyNumberFormat="1" applyFont="1" applyBorder="1" applyAlignment="1" applyProtection="1">
      <alignment horizontal="left"/>
    </xf>
    <xf numFmtId="0" fontId="8" fillId="0" borderId="0" xfId="1" applyFont="1" applyAlignment="1" applyProtection="1">
      <alignment horizontal="center"/>
    </xf>
    <xf numFmtId="0" fontId="2" fillId="0" borderId="2" xfId="2" applyFont="1" applyBorder="1" applyProtection="1">
      <protection locked="0" hidden="1"/>
    </xf>
    <xf numFmtId="0" fontId="11" fillId="0" borderId="0" xfId="2" applyBorder="1" applyAlignment="1" applyProtection="1">
      <protection hidden="1"/>
    </xf>
    <xf numFmtId="0" fontId="24" fillId="0" borderId="0" xfId="2" applyFont="1" applyBorder="1" applyAlignment="1" applyProtection="1">
      <protection hidden="1"/>
    </xf>
    <xf numFmtId="0" fontId="11" fillId="0" borderId="0" xfId="2" applyAlignment="1" applyProtection="1"/>
    <xf numFmtId="0" fontId="12" fillId="0" borderId="0" xfId="2" applyFont="1" applyBorder="1" applyAlignment="1" applyProtection="1"/>
    <xf numFmtId="0" fontId="2" fillId="0" borderId="0" xfId="2" applyFont="1" applyBorder="1" applyProtection="1">
      <protection hidden="1"/>
    </xf>
    <xf numFmtId="0" fontId="0" fillId="0" borderId="0" xfId="2" applyFont="1" applyBorder="1" applyAlignment="1" applyProtection="1">
      <alignment horizontal="center"/>
    </xf>
    <xf numFmtId="0" fontId="11" fillId="0" borderId="0" xfId="2" applyBorder="1" applyProtection="1"/>
    <xf numFmtId="0" fontId="11" fillId="0" borderId="0" xfId="2" applyFill="1" applyBorder="1" applyAlignment="1" applyProtection="1"/>
    <xf numFmtId="0" fontId="2" fillId="0" borderId="6" xfId="2" applyFont="1" applyBorder="1" applyAlignment="1" applyProtection="1"/>
    <xf numFmtId="0" fontId="11" fillId="0" borderId="6" xfId="2" applyBorder="1" applyAlignment="1" applyProtection="1"/>
    <xf numFmtId="0" fontId="2" fillId="0" borderId="0" xfId="2" applyFont="1" applyProtection="1"/>
    <xf numFmtId="0" fontId="2" fillId="0" borderId="0" xfId="2" applyFont="1" applyBorder="1" applyAlignment="1" applyProtection="1">
      <alignment horizontal="left"/>
    </xf>
    <xf numFmtId="0" fontId="2" fillId="0" borderId="6" xfId="2" applyFont="1" applyBorder="1" applyAlignment="1" applyProtection="1">
      <alignment horizontal="center"/>
    </xf>
    <xf numFmtId="0" fontId="2" fillId="0" borderId="6" xfId="2" applyFont="1" applyBorder="1" applyAlignment="1" applyProtection="1">
      <alignment horizontal="left"/>
    </xf>
    <xf numFmtId="0" fontId="2" fillId="0" borderId="0" xfId="2" applyFont="1" applyBorder="1" applyAlignment="1" applyProtection="1">
      <alignment horizontal="center"/>
    </xf>
    <xf numFmtId="0" fontId="25" fillId="0" borderId="0" xfId="2" applyFont="1" applyAlignment="1" applyProtection="1"/>
    <xf numFmtId="0" fontId="25" fillId="0" borderId="0" xfId="2" applyFont="1" applyBorder="1" applyAlignment="1" applyProtection="1">
      <alignment horizontal="center"/>
    </xf>
    <xf numFmtId="0" fontId="11" fillId="0" borderId="0" xfId="2" applyBorder="1" applyAlignment="1" applyProtection="1">
      <alignment horizontal="left"/>
    </xf>
    <xf numFmtId="0" fontId="11" fillId="0" borderId="0" xfId="2" applyProtection="1"/>
    <xf numFmtId="0" fontId="2" fillId="0" borderId="0" xfId="2" applyFont="1" applyBorder="1" applyAlignment="1" applyProtection="1">
      <alignment horizontal="left"/>
      <protection hidden="1"/>
    </xf>
    <xf numFmtId="0" fontId="0" fillId="0" borderId="0" xfId="2" applyFont="1" applyBorder="1" applyProtection="1"/>
    <xf numFmtId="0" fontId="2" fillId="0" borderId="0" xfId="2" applyFont="1" applyBorder="1" applyProtection="1"/>
    <xf numFmtId="14" fontId="8" fillId="0" borderId="0" xfId="0" applyNumberFormat="1" applyFont="1" applyAlignment="1" applyProtection="1"/>
    <xf numFmtId="1" fontId="8" fillId="0" borderId="0" xfId="1" applyNumberFormat="1" applyFont="1" applyAlignment="1" applyProtection="1">
      <alignment horizontal="center"/>
    </xf>
    <xf numFmtId="0" fontId="4" fillId="0" borderId="0" xfId="2" applyFont="1" applyAlignment="1" applyProtection="1">
      <protection hidden="1"/>
    </xf>
    <xf numFmtId="0" fontId="0" fillId="0" borderId="0" xfId="2" applyFont="1" applyProtection="1">
      <protection locked="0"/>
    </xf>
    <xf numFmtId="0" fontId="2" fillId="0" borderId="5" xfId="2" applyFont="1" applyBorder="1" applyAlignment="1" applyProtection="1">
      <protection locked="0"/>
    </xf>
    <xf numFmtId="0" fontId="0" fillId="0" borderId="5" xfId="2" applyFont="1" applyBorder="1" applyAlignment="1" applyProtection="1">
      <alignment horizontal="center"/>
      <protection locked="0"/>
    </xf>
    <xf numFmtId="0" fontId="11" fillId="0" borderId="0" xfId="2" applyBorder="1" applyAlignment="1" applyProtection="1">
      <alignment horizontal="left"/>
      <protection hidden="1"/>
    </xf>
    <xf numFmtId="0" fontId="2" fillId="0" borderId="0" xfId="2" applyFont="1" applyBorder="1"/>
    <xf numFmtId="164" fontId="22" fillId="3" borderId="3" xfId="2" applyNumberFormat="1" applyFont="1" applyFill="1" applyBorder="1" applyAlignment="1" applyProtection="1">
      <alignment horizontal="center"/>
      <protection locked="0"/>
    </xf>
    <xf numFmtId="0" fontId="2" fillId="0" borderId="3" xfId="2" applyFont="1" applyBorder="1" applyAlignment="1" applyProtection="1">
      <protection locked="0"/>
    </xf>
    <xf numFmtId="0" fontId="26" fillId="0" borderId="0" xfId="2" applyFont="1" applyBorder="1" applyAlignment="1" applyProtection="1">
      <alignment horizontal="center"/>
      <protection locked="0"/>
    </xf>
    <xf numFmtId="0" fontId="21" fillId="0" borderId="0" xfId="2" applyFont="1" applyBorder="1" applyAlignment="1" applyProtection="1">
      <alignment horizontal="center"/>
      <protection locked="0"/>
    </xf>
    <xf numFmtId="0" fontId="27" fillId="0" borderId="0" xfId="2" applyFont="1" applyBorder="1" applyAlignment="1" applyProtection="1">
      <protection locked="0"/>
    </xf>
    <xf numFmtId="0" fontId="0" fillId="0" borderId="3" xfId="2" applyFont="1" applyBorder="1" applyAlignment="1" applyProtection="1">
      <alignment horizontal="center"/>
      <protection locked="0"/>
    </xf>
    <xf numFmtId="0" fontId="11" fillId="0" borderId="3" xfId="2" applyBorder="1" applyAlignment="1" applyProtection="1">
      <alignment horizontal="center"/>
      <protection locked="0"/>
    </xf>
    <xf numFmtId="0" fontId="11" fillId="0" borderId="3" xfId="2" applyFill="1" applyBorder="1" applyAlignment="1" applyProtection="1">
      <alignment horizontal="left"/>
      <protection locked="0"/>
    </xf>
    <xf numFmtId="0" fontId="0" fillId="0" borderId="3" xfId="2" applyFont="1" applyBorder="1" applyAlignment="1" applyProtection="1">
      <protection locked="0"/>
    </xf>
    <xf numFmtId="0" fontId="11" fillId="0" borderId="3" xfId="2" applyBorder="1" applyAlignment="1" applyProtection="1">
      <protection locked="0"/>
    </xf>
    <xf numFmtId="0" fontId="13" fillId="0" borderId="0" xfId="2" applyFont="1" applyBorder="1" applyAlignment="1" applyProtection="1">
      <alignment horizontal="center"/>
      <protection hidden="1"/>
    </xf>
    <xf numFmtId="0" fontId="2" fillId="0" borderId="5" xfId="2" applyFont="1" applyBorder="1" applyAlignment="1" applyProtection="1">
      <protection locked="0"/>
    </xf>
    <xf numFmtId="0" fontId="11" fillId="0" borderId="5" xfId="2" applyBorder="1" applyAlignment="1" applyProtection="1">
      <protection locked="0"/>
    </xf>
    <xf numFmtId="0" fontId="2" fillId="0" borderId="3" xfId="2" applyFont="1" applyBorder="1" applyAlignment="1" applyProtection="1">
      <protection locked="0"/>
    </xf>
    <xf numFmtId="0" fontId="11" fillId="0" borderId="0" xfId="2" applyBorder="1" applyAlignment="1" applyProtection="1">
      <protection hidden="1"/>
    </xf>
    <xf numFmtId="0" fontId="0" fillId="0" borderId="3" xfId="2" applyFont="1" applyFill="1" applyBorder="1" applyAlignment="1" applyProtection="1">
      <alignment horizontal="left"/>
      <protection locked="0"/>
    </xf>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0" fontId="11" fillId="0" borderId="7" xfId="2" applyBorder="1" applyAlignment="1" applyProtection="1">
      <alignment horizontal="center"/>
      <protection hidden="1"/>
    </xf>
    <xf numFmtId="2" fontId="11" fillId="0" borderId="7" xfId="2" applyNumberFormat="1" applyBorder="1" applyAlignment="1" applyProtection="1">
      <alignment horizontal="center"/>
      <protection hidden="1"/>
    </xf>
    <xf numFmtId="14" fontId="0"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0" fontId="2" fillId="0" borderId="3" xfId="2" applyFont="1" applyBorder="1" applyAlignment="1" applyProtection="1">
      <alignment horizontal="center"/>
      <protection locked="0"/>
    </xf>
    <xf numFmtId="0" fontId="19" fillId="0" borderId="0" xfId="2" applyFont="1" applyAlignment="1" applyProtection="1">
      <protection hidden="1"/>
    </xf>
    <xf numFmtId="1" fontId="11" fillId="0" borderId="8" xfId="2" applyNumberFormat="1" applyBorder="1" applyAlignment="1" applyProtection="1">
      <alignment horizontal="center"/>
      <protection hidden="1"/>
    </xf>
    <xf numFmtId="1" fontId="11" fillId="0" borderId="9" xfId="2" applyNumberFormat="1" applyBorder="1" applyAlignment="1" applyProtection="1">
      <alignment horizontal="center"/>
      <protection hidden="1"/>
    </xf>
    <xf numFmtId="2" fontId="11" fillId="0" borderId="10" xfId="2" applyNumberFormat="1" applyBorder="1" applyAlignment="1" applyProtection="1">
      <alignment horizontal="center"/>
      <protection hidden="1"/>
    </xf>
    <xf numFmtId="1" fontId="0" fillId="0" borderId="11" xfId="2" applyNumberFormat="1" applyFont="1" applyBorder="1" applyAlignment="1" applyProtection="1">
      <alignment horizontal="center"/>
      <protection locked="0"/>
    </xf>
    <xf numFmtId="1" fontId="11" fillId="0" borderId="11" xfId="2" applyNumberFormat="1" applyBorder="1" applyAlignment="1" applyProtection="1">
      <alignment horizontal="center"/>
      <protection locked="0"/>
    </xf>
    <xf numFmtId="0" fontId="11" fillId="0" borderId="0" xfId="2" applyBorder="1" applyAlignment="1" applyProtection="1">
      <alignment horizontal="left"/>
      <protection hidden="1"/>
    </xf>
    <xf numFmtId="0" fontId="13" fillId="0" borderId="1" xfId="2" applyFont="1" applyBorder="1" applyAlignment="1" applyProtection="1">
      <alignment horizontal="center"/>
      <protection hidden="1"/>
    </xf>
    <xf numFmtId="0" fontId="10" fillId="0" borderId="0" xfId="1" applyFont="1" applyAlignment="1" applyProtection="1">
      <alignment horizontal="center"/>
      <protection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0" fontId="5" fillId="0" borderId="0" xfId="1" applyFont="1" applyAlignment="1" applyProtection="1">
      <alignment vertical="top"/>
      <protection locked="0" hidden="1"/>
    </xf>
  </cellXfs>
  <cellStyles count="4">
    <cellStyle name="Hyperlink" xfId="3" builtinId="8"/>
    <cellStyle name="Normal" xfId="0" builtinId="0"/>
    <cellStyle name="Normal 2" xfId="1"/>
    <cellStyle name="Normal 3" xfId="2"/>
  </cellStyles>
  <dxfs count="37">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color rgb="FFFF0000"/>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16</xdr:col>
      <xdr:colOff>25976</xdr:colOff>
      <xdr:row>24</xdr:row>
      <xdr:rowOff>10886</xdr:rowOff>
    </xdr:from>
    <xdr:to>
      <xdr:col>25</xdr:col>
      <xdr:colOff>10026</xdr:colOff>
      <xdr:row>40</xdr:row>
      <xdr:rowOff>142875</xdr:rowOff>
    </xdr:to>
    <xdr:sp macro="" textlink="" fLocksText="0">
      <xdr:nvSpPr>
        <xdr:cNvPr id="2" name="TextBox 1"/>
        <xdr:cNvSpPr txBox="1"/>
      </xdr:nvSpPr>
      <xdr:spPr>
        <a:xfrm>
          <a:off x="3144733" y="3973286"/>
          <a:ext cx="2525864" cy="289696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25</xdr:col>
      <xdr:colOff>80212</xdr:colOff>
      <xdr:row>39</xdr:row>
      <xdr:rowOff>120316</xdr:rowOff>
    </xdr:from>
    <xdr:to>
      <xdr:col>35</xdr:col>
      <xdr:colOff>28575</xdr:colOff>
      <xdr:row>43</xdr:row>
      <xdr:rowOff>0</xdr:rowOff>
    </xdr:to>
    <xdr:sp macro="" textlink="">
      <xdr:nvSpPr>
        <xdr:cNvPr id="5" name="TextBox 4"/>
        <xdr:cNvSpPr txBox="1"/>
      </xdr:nvSpPr>
      <xdr:spPr>
        <a:xfrm>
          <a:off x="5728537" y="6616366"/>
          <a:ext cx="3139238" cy="5559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100"/>
            <a:t>*Other Studies:</a:t>
          </a:r>
          <a:r>
            <a:rPr lang="en-US" sz="1100" baseline="0"/>
            <a:t> Requires study plan approved by adviser, program director, and department head.</a:t>
          </a:r>
          <a:endParaRPr lang="en-US" sz="1100"/>
        </a:p>
      </xdr:txBody>
    </xdr:sp>
    <xdr:clientData/>
  </xdr:twoCellAnchor>
  <xdr:twoCellAnchor>
    <xdr:from>
      <xdr:col>16</xdr:col>
      <xdr:colOff>25976</xdr:colOff>
      <xdr:row>41</xdr:row>
      <xdr:rowOff>12989</xdr:rowOff>
    </xdr:from>
    <xdr:to>
      <xdr:col>25</xdr:col>
      <xdr:colOff>12988</xdr:colOff>
      <xdr:row>43</xdr:row>
      <xdr:rowOff>684</xdr:rowOff>
    </xdr:to>
    <xdr:sp macro="" textlink="">
      <xdr:nvSpPr>
        <xdr:cNvPr id="3" name="TextBox 2"/>
        <xdr:cNvSpPr txBox="1"/>
      </xdr:nvSpPr>
      <xdr:spPr>
        <a:xfrm>
          <a:off x="3130260" y="6858000"/>
          <a:ext cx="2528455" cy="32107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900" b="1">
              <a:solidFill>
                <a:schemeClr val="dk1"/>
              </a:solidFill>
              <a:effectLst/>
              <a:latin typeface="+mn-lt"/>
              <a:ea typeface="+mn-ea"/>
              <a:cs typeface="+mn-cs"/>
            </a:rPr>
            <a:t>A 2.00</a:t>
          </a:r>
          <a:r>
            <a:rPr lang="en-US" sz="900" b="1" baseline="0">
              <a:solidFill>
                <a:schemeClr val="dk1"/>
              </a:solidFill>
              <a:effectLst/>
              <a:latin typeface="+mn-lt"/>
              <a:ea typeface="+mn-ea"/>
              <a:cs typeface="+mn-cs"/>
            </a:rPr>
            <a:t> GPA or higher in upper division hours.</a:t>
          </a:r>
          <a:endParaRPr lang="en-US" sz="900">
            <a:effectLst/>
          </a:endParaRPr>
        </a:p>
        <a:p>
          <a:pPr algn="ct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17253</xdr:colOff>
      <xdr:row>0</xdr:row>
      <xdr:rowOff>0</xdr:rowOff>
    </xdr:from>
    <xdr:to>
      <xdr:col>0</xdr:col>
      <xdr:colOff>6796439</xdr:colOff>
      <xdr:row>53</xdr:row>
      <xdr:rowOff>86264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253" y="0"/>
          <a:ext cx="6779186" cy="8773064"/>
        </a:xfrm>
        <a:prstGeom prst="rect">
          <a:avLst/>
        </a:prstGeom>
      </xdr:spPr>
    </xdr:pic>
    <xdr:clientData/>
  </xdr:twoCellAnchor>
  <xdr:twoCellAnchor editAs="oneCell">
    <xdr:from>
      <xdr:col>0</xdr:col>
      <xdr:colOff>0</xdr:colOff>
      <xdr:row>53</xdr:row>
      <xdr:rowOff>51759</xdr:rowOff>
    </xdr:from>
    <xdr:to>
      <xdr:col>0</xdr:col>
      <xdr:colOff>6779186</xdr:colOff>
      <xdr:row>106</xdr:row>
      <xdr:rowOff>138023</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8738559"/>
          <a:ext cx="6779186" cy="877306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K60"/>
  <sheetViews>
    <sheetView showGridLines="0" tabSelected="1" zoomScaleNormal="100" workbookViewId="0">
      <selection activeCell="I34" sqref="I34"/>
    </sheetView>
  </sheetViews>
  <sheetFormatPr defaultColWidth="9.109375" defaultRowHeight="13.2" x14ac:dyDescent="0.25"/>
  <cols>
    <col min="1" max="1" width="6.44140625" style="38" customWidth="1"/>
    <col min="2" max="2" width="6.6640625" style="38" customWidth="1"/>
    <col min="3" max="3" width="3.6640625" style="38" customWidth="1"/>
    <col min="4" max="4" width="4.109375" style="38" customWidth="1"/>
    <col min="5" max="5" width="3.44140625" style="45" hidden="1" customWidth="1"/>
    <col min="6" max="6" width="5.6640625" style="45" hidden="1" customWidth="1"/>
    <col min="7" max="7" width="6.44140625" style="45" hidden="1" customWidth="1"/>
    <col min="8" max="8" width="1.88671875" style="45" customWidth="1"/>
    <col min="9" max="9" width="6.6640625" style="38" customWidth="1"/>
    <col min="10" max="10" width="6.44140625" style="38" customWidth="1"/>
    <col min="11" max="11" width="3.6640625" style="38" customWidth="1"/>
    <col min="12" max="12" width="4.6640625" style="38" customWidth="1"/>
    <col min="13" max="13" width="3.33203125" style="38" hidden="1" customWidth="1"/>
    <col min="14" max="14" width="2.44140625" style="38" hidden="1" customWidth="1"/>
    <col min="15" max="15" width="3.33203125" style="45" hidden="1" customWidth="1"/>
    <col min="16" max="16" width="2" style="38" customWidth="1"/>
    <col min="17" max="17" width="6.109375" style="38" customWidth="1"/>
    <col min="18" max="18" width="5.6640625" style="38" customWidth="1"/>
    <col min="19" max="19" width="6.6640625" style="38" customWidth="1"/>
    <col min="20" max="20" width="4.44140625" style="38" hidden="1" customWidth="1"/>
    <col min="21" max="21" width="5" style="38" hidden="1" customWidth="1"/>
    <col min="22" max="22" width="4.44140625" style="38" hidden="1" customWidth="1"/>
    <col min="23" max="23" width="2" style="38" customWidth="1"/>
    <col min="24" max="24" width="6.6640625" style="38" customWidth="1"/>
    <col min="25" max="25" width="10.88671875" style="38" customWidth="1"/>
    <col min="26" max="26" width="1.44140625" style="38" customWidth="1"/>
    <col min="27" max="27" width="7" style="38" customWidth="1"/>
    <col min="28" max="28" width="8" style="38" customWidth="1"/>
    <col min="29" max="29" width="7.44140625" style="38" customWidth="1"/>
    <col min="30" max="30" width="4.44140625" style="38" hidden="1" customWidth="1"/>
    <col min="31" max="31" width="5.109375" style="38" hidden="1" customWidth="1"/>
    <col min="32" max="32" width="5.44140625" style="38" hidden="1" customWidth="1"/>
    <col min="33" max="33" width="2" style="65" customWidth="1"/>
    <col min="34" max="34" width="8.6640625" style="38" customWidth="1"/>
    <col min="35" max="35" width="13.33203125" style="38" customWidth="1"/>
    <col min="36" max="36" width="9.109375" style="65"/>
    <col min="37" max="16384" width="9.109375" style="38"/>
  </cols>
  <sheetData>
    <row r="1" spans="1:37" s="31" customFormat="1" ht="23.25" customHeight="1" x14ac:dyDescent="0.4">
      <c r="A1" s="29" t="s">
        <v>18</v>
      </c>
      <c r="B1" s="141" t="s">
        <v>65</v>
      </c>
      <c r="C1" s="141"/>
      <c r="D1" s="141"/>
      <c r="E1" s="141"/>
      <c r="F1" s="141"/>
      <c r="G1" s="141"/>
      <c r="H1" s="141"/>
      <c r="I1" s="141"/>
      <c r="J1" s="141"/>
      <c r="K1" s="141"/>
      <c r="L1" s="141"/>
      <c r="M1" s="141"/>
      <c r="N1" s="141"/>
      <c r="O1" s="141"/>
      <c r="P1" s="141"/>
      <c r="Q1" s="141"/>
      <c r="R1" s="29" t="s">
        <v>6</v>
      </c>
      <c r="S1" s="142" t="s">
        <v>66</v>
      </c>
      <c r="T1" s="142"/>
      <c r="U1" s="142"/>
      <c r="V1" s="142"/>
      <c r="W1" s="142"/>
      <c r="X1" s="142"/>
      <c r="Y1" s="142"/>
      <c r="Z1" s="149" t="s">
        <v>54</v>
      </c>
      <c r="AA1" s="149"/>
      <c r="AB1" s="149"/>
      <c r="AC1" s="29" t="s">
        <v>19</v>
      </c>
      <c r="AD1" s="29"/>
      <c r="AE1" s="29"/>
      <c r="AF1" s="29"/>
      <c r="AG1" s="143" t="s">
        <v>73</v>
      </c>
      <c r="AH1" s="143"/>
      <c r="AI1" s="143"/>
      <c r="AJ1" s="138"/>
      <c r="AK1" s="138"/>
    </row>
    <row r="2" spans="1:37" ht="22.8" hidden="1" x14ac:dyDescent="0.4">
      <c r="A2" s="32"/>
      <c r="B2" s="32"/>
      <c r="C2" s="33"/>
      <c r="D2" s="34"/>
      <c r="E2" s="34"/>
      <c r="F2" s="34"/>
      <c r="G2" s="34"/>
      <c r="H2" s="34"/>
      <c r="I2" s="34"/>
      <c r="J2" s="34"/>
      <c r="K2" s="34"/>
      <c r="L2" s="34"/>
      <c r="M2" s="34"/>
      <c r="N2" s="34"/>
      <c r="O2" s="34"/>
      <c r="P2" s="34"/>
      <c r="Q2" s="34"/>
      <c r="R2" s="34"/>
      <c r="S2" s="32"/>
      <c r="T2" s="35"/>
      <c r="U2" s="35"/>
      <c r="V2" s="35"/>
      <c r="W2" s="36"/>
      <c r="X2" s="36"/>
      <c r="Y2" s="36"/>
      <c r="Z2" s="30"/>
      <c r="AA2" s="30"/>
      <c r="AB2" s="30"/>
      <c r="AC2" s="32"/>
      <c r="AD2" s="32"/>
      <c r="AE2" s="32"/>
      <c r="AF2" s="32"/>
      <c r="AG2" s="37"/>
      <c r="AH2" s="37"/>
      <c r="AI2" s="37"/>
      <c r="AK2" s="65"/>
    </row>
    <row r="3" spans="1:37" ht="17.399999999999999" x14ac:dyDescent="0.3">
      <c r="A3" s="39" t="s">
        <v>70</v>
      </c>
      <c r="B3" s="40"/>
      <c r="C3" s="40"/>
      <c r="D3" s="41"/>
      <c r="E3" s="41"/>
      <c r="F3" s="41"/>
      <c r="G3" s="42"/>
      <c r="H3" s="43"/>
      <c r="I3" s="111"/>
      <c r="J3" s="111"/>
      <c r="K3" s="111"/>
      <c r="L3" s="111"/>
      <c r="M3" s="111"/>
      <c r="N3" s="111"/>
      <c r="O3" s="111"/>
      <c r="P3" s="111"/>
      <c r="Q3" s="84" t="s">
        <v>71</v>
      </c>
      <c r="R3" s="111"/>
      <c r="S3" s="32"/>
      <c r="T3" s="35"/>
      <c r="U3" s="35"/>
      <c r="V3" s="35"/>
      <c r="W3" s="112"/>
      <c r="X3" s="112"/>
      <c r="Y3" s="112"/>
      <c r="Z3" s="30"/>
      <c r="AA3" s="84" t="s">
        <v>72</v>
      </c>
      <c r="AB3" s="44"/>
      <c r="AC3" s="44"/>
      <c r="AD3" s="44"/>
      <c r="AE3" s="44"/>
      <c r="AF3" s="44"/>
      <c r="AG3" s="44"/>
      <c r="AH3" s="44"/>
      <c r="AI3" s="133" t="s">
        <v>86</v>
      </c>
      <c r="AK3" s="65"/>
    </row>
    <row r="4" spans="1:37" ht="9" customHeight="1" x14ac:dyDescent="0.25">
      <c r="A4" s="45"/>
      <c r="B4" s="45"/>
      <c r="C4" s="45"/>
      <c r="D4" s="45"/>
      <c r="I4" s="45"/>
      <c r="J4" s="45"/>
      <c r="K4" s="45"/>
      <c r="L4" s="45"/>
      <c r="M4" s="45"/>
      <c r="N4" s="45"/>
      <c r="P4" s="45"/>
      <c r="Q4" s="45"/>
      <c r="R4" s="45"/>
      <c r="S4" s="45"/>
      <c r="T4" s="45"/>
      <c r="U4" s="45"/>
      <c r="V4" s="45"/>
      <c r="W4" s="45"/>
      <c r="X4" s="45"/>
      <c r="Y4" s="45"/>
      <c r="Z4" s="45"/>
      <c r="AA4" s="45"/>
      <c r="AB4" s="45"/>
      <c r="AC4" s="45"/>
      <c r="AD4" s="45"/>
      <c r="AE4" s="45"/>
      <c r="AF4" s="45"/>
      <c r="AG4" s="41"/>
      <c r="AH4" s="45"/>
      <c r="AI4" s="45"/>
      <c r="AK4" s="65"/>
    </row>
    <row r="5" spans="1:37" x14ac:dyDescent="0.25">
      <c r="A5" s="46" t="s">
        <v>20</v>
      </c>
      <c r="B5" s="46"/>
      <c r="C5" s="47" t="s">
        <v>21</v>
      </c>
      <c r="D5" s="47"/>
      <c r="E5" s="48" t="s">
        <v>22</v>
      </c>
      <c r="F5" s="48" t="s">
        <v>23</v>
      </c>
      <c r="G5" s="48" t="s">
        <v>24</v>
      </c>
      <c r="H5" s="48"/>
      <c r="I5" s="45"/>
      <c r="J5" s="47" t="s">
        <v>25</v>
      </c>
      <c r="K5" s="47"/>
      <c r="L5" s="47"/>
      <c r="M5" s="45"/>
      <c r="N5" s="45"/>
      <c r="P5" s="45"/>
      <c r="Q5" s="47" t="s">
        <v>20</v>
      </c>
      <c r="R5" s="47"/>
      <c r="S5" s="47" t="s">
        <v>21</v>
      </c>
      <c r="T5" s="48" t="s">
        <v>22</v>
      </c>
      <c r="U5" s="48" t="s">
        <v>23</v>
      </c>
      <c r="V5" s="48" t="s">
        <v>24</v>
      </c>
      <c r="W5" s="45"/>
      <c r="X5" s="47" t="s">
        <v>25</v>
      </c>
      <c r="Y5" s="45"/>
      <c r="Z5" s="45"/>
      <c r="AA5" s="47" t="s">
        <v>20</v>
      </c>
      <c r="AB5" s="47"/>
      <c r="AC5" s="47" t="s">
        <v>21</v>
      </c>
      <c r="AD5" s="48" t="s">
        <v>22</v>
      </c>
      <c r="AE5" s="48" t="s">
        <v>23</v>
      </c>
      <c r="AF5" s="48" t="s">
        <v>24</v>
      </c>
      <c r="AG5" s="41"/>
      <c r="AH5" s="47" t="s">
        <v>25</v>
      </c>
      <c r="AI5" s="45"/>
      <c r="AK5" s="65"/>
    </row>
    <row r="6" spans="1:37" ht="9" customHeight="1" x14ac:dyDescent="0.25">
      <c r="A6" s="45"/>
      <c r="B6" s="45"/>
      <c r="C6" s="45"/>
      <c r="D6" s="45"/>
      <c r="I6" s="45"/>
      <c r="J6" s="49"/>
      <c r="K6" s="49"/>
      <c r="L6" s="49"/>
      <c r="M6" s="49"/>
      <c r="N6" s="49"/>
      <c r="O6" s="49"/>
      <c r="P6" s="45"/>
      <c r="Q6" s="45"/>
      <c r="R6" s="45"/>
      <c r="S6" s="41"/>
      <c r="T6" s="45"/>
      <c r="U6" s="45"/>
      <c r="V6" s="45"/>
      <c r="W6" s="45"/>
      <c r="X6" s="41"/>
      <c r="Y6" s="45"/>
      <c r="Z6" s="45"/>
      <c r="AA6" s="45"/>
      <c r="AB6" s="45"/>
      <c r="AC6" s="45"/>
      <c r="AD6" s="45"/>
      <c r="AE6" s="45"/>
      <c r="AF6" s="45"/>
      <c r="AG6" s="41"/>
      <c r="AH6" s="45"/>
      <c r="AI6" s="45"/>
      <c r="AK6" s="65"/>
    </row>
    <row r="7" spans="1:37" x14ac:dyDescent="0.25">
      <c r="A7" s="50" t="s">
        <v>26</v>
      </c>
      <c r="B7" s="51">
        <v>1113</v>
      </c>
      <c r="C7" s="144"/>
      <c r="D7" s="145"/>
      <c r="E7" s="52">
        <f t="shared" ref="E7:E23" si="0">IF(H7&lt;&gt;"",H7,3)*IF(C7="A",4,IF(C7="B",3,IF(C7="C",2,IF(C7="D",1,IF(AND(C7&gt;=0,C7&lt;=4,ISNUMBER(C7)),C7,0)))))</f>
        <v>0</v>
      </c>
      <c r="F7" s="52" t="str">
        <f t="shared" ref="F7:F23" si="1">IF(OR(C7="A",C7="B",C7="C",C7="D",C7="F",AND(C7&gt;=0,C7&lt;=4,ISNUMBER(C7))),IF(H7&lt;&gt;"",H7,3),"")</f>
        <v/>
      </c>
      <c r="G7" s="52" t="str">
        <f t="shared" ref="G7:G23" si="2">IF(OR(C7="A",C7="B",C7="C",C7="D",C7="P",AND(C7&gt;=0,C7&lt;=4,ISNUMBER(C7))),IF(H7&lt;&gt;"",H7,3),"")</f>
        <v/>
      </c>
      <c r="H7" s="53"/>
      <c r="I7" s="146"/>
      <c r="J7" s="146"/>
      <c r="K7" s="146"/>
      <c r="L7" s="146"/>
      <c r="M7" s="54"/>
      <c r="N7" s="54"/>
      <c r="O7" s="54"/>
      <c r="P7" s="45"/>
      <c r="Q7" s="50" t="s">
        <v>27</v>
      </c>
      <c r="R7" s="51">
        <v>1011</v>
      </c>
      <c r="S7" s="82"/>
      <c r="T7" s="52">
        <f>IF(W7&lt;&gt;"",W7,3)*IF(S7="A",4,IF(S7="B",3,IF(S7="C",2,IF(S7="D",1,IF(AND(S7&gt;=0,S7&lt;=4,ISNUMBER(S7)),S7,0)))))</f>
        <v>0</v>
      </c>
      <c r="U7" s="52" t="str">
        <f>IF(OR(S7="A",S7="B",S7="C",S7="D",S7="F",AND(S7&gt;=0,S7&lt;=4,ISNUMBER(S7))),IF(W7&lt;&gt;"",W7,3),"")</f>
        <v/>
      </c>
      <c r="V7" s="52" t="str">
        <f>IF(OR(S7="A",S7="B",S7="C",S7="D",S7="P",AND(S7&gt;=0,S7&lt;=4,ISNUMBER(S7))),IF(W7&lt;&gt;"",W7,3),"")</f>
        <v/>
      </c>
      <c r="W7" s="53">
        <v>1</v>
      </c>
      <c r="X7" s="147"/>
      <c r="Y7" s="148"/>
      <c r="Z7" s="45"/>
      <c r="AA7" s="76" t="s">
        <v>79</v>
      </c>
      <c r="AB7" s="55"/>
      <c r="AC7" s="55"/>
      <c r="AD7" s="41"/>
      <c r="AE7" s="41"/>
      <c r="AF7" s="41"/>
      <c r="AG7" s="42"/>
      <c r="AH7" s="43"/>
      <c r="AI7" s="43"/>
      <c r="AK7" s="65"/>
    </row>
    <row r="8" spans="1:37" x14ac:dyDescent="0.25">
      <c r="A8" s="50" t="s">
        <v>26</v>
      </c>
      <c r="B8" s="108">
        <v>1213</v>
      </c>
      <c r="C8" s="144"/>
      <c r="D8" s="145"/>
      <c r="E8" s="52">
        <f t="shared" si="0"/>
        <v>0</v>
      </c>
      <c r="F8" s="52" t="str">
        <f t="shared" si="1"/>
        <v/>
      </c>
      <c r="G8" s="52" t="str">
        <f t="shared" si="2"/>
        <v/>
      </c>
      <c r="H8" s="53"/>
      <c r="I8" s="146"/>
      <c r="J8" s="146"/>
      <c r="K8" s="146"/>
      <c r="L8" s="146"/>
      <c r="M8" s="54"/>
      <c r="N8" s="54"/>
      <c r="O8" s="54"/>
      <c r="P8" s="45"/>
      <c r="Q8" s="78" t="s">
        <v>30</v>
      </c>
      <c r="R8" s="56">
        <v>1113</v>
      </c>
      <c r="S8" s="82"/>
      <c r="T8" s="52">
        <f t="shared" ref="T8:T11" si="3">IF(W8&lt;&gt;"",W8,3)*IF(S8="A",4,IF(S8="B",3,IF(S8="C",2,IF(S8="D",1,IF(AND(S8&gt;=0,S8&lt;=4,ISNUMBER(S8)),S8,0)))))</f>
        <v>0</v>
      </c>
      <c r="U8" s="52" t="str">
        <f t="shared" ref="U8:U11" si="4">IF(OR(S8="A",S8="B",S8="C",S8="D",S8="F",AND(S8&gt;=0,S8&lt;=4,ISNUMBER(S8))),IF(W8&lt;&gt;"",W8,3),"")</f>
        <v/>
      </c>
      <c r="V8" s="52" t="str">
        <f t="shared" ref="V8:V13" si="5">IF(OR(S8="A",S8="B",S8="C",S8="D",S8="P",AND(S8&gt;=0,S8&lt;=4,ISNUMBER(S8))),IF(W8&lt;&gt;"",W8,3),"")</f>
        <v/>
      </c>
      <c r="W8" s="53"/>
      <c r="X8" s="150"/>
      <c r="Y8" s="151"/>
      <c r="Z8" s="45"/>
      <c r="AA8" s="76"/>
      <c r="AB8" s="55"/>
      <c r="AC8" s="55"/>
      <c r="AD8" s="41"/>
      <c r="AE8" s="41"/>
      <c r="AF8" s="41"/>
      <c r="AG8" s="42"/>
      <c r="AH8" s="137"/>
      <c r="AI8" s="137"/>
      <c r="AK8" s="65"/>
    </row>
    <row r="9" spans="1:37" x14ac:dyDescent="0.25">
      <c r="A9" s="50" t="s">
        <v>28</v>
      </c>
      <c r="B9" s="51">
        <v>1103</v>
      </c>
      <c r="C9" s="144"/>
      <c r="D9" s="145"/>
      <c r="E9" s="52">
        <f t="shared" si="0"/>
        <v>0</v>
      </c>
      <c r="F9" s="52" t="str">
        <f t="shared" si="1"/>
        <v/>
      </c>
      <c r="G9" s="52" t="str">
        <f t="shared" si="2"/>
        <v/>
      </c>
      <c r="H9" s="53"/>
      <c r="I9" s="146"/>
      <c r="J9" s="146"/>
      <c r="K9" s="146"/>
      <c r="L9" s="146"/>
      <c r="M9" s="54"/>
      <c r="N9" s="54"/>
      <c r="O9" s="54"/>
      <c r="P9" s="45"/>
      <c r="Q9" s="78" t="s">
        <v>53</v>
      </c>
      <c r="R9" s="56">
        <v>2124</v>
      </c>
      <c r="S9" s="87"/>
      <c r="T9" s="52">
        <f>IF(W9&lt;&gt;"",W9,3)*IF(S9="A",4,IF(S9="B",3,IF(S9="C",2,IF(S9="D",1,IF(AND(S9&gt;=0,S9&lt;=4,ISNUMBER(S9)),S9,0)))))</f>
        <v>0</v>
      </c>
      <c r="U9" s="52" t="str">
        <f>IF(OR(S9="A",S9="B",S9="C",S9="D",S9="F",AND(S9&gt;=0,S9&lt;=4,ISNUMBER(S9))),IF(W9&lt;&gt;"",W9,3),"")</f>
        <v/>
      </c>
      <c r="V9" s="52" t="str">
        <f>IF(OR(S9="A",S9="B",S9="C",S9="D",S9="P",AND(S9&gt;=0,S9&lt;=4,ISNUMBER(S9))),IF(W9&lt;&gt;"",W9,3),"")</f>
        <v/>
      </c>
      <c r="W9" s="53">
        <v>4</v>
      </c>
      <c r="X9" s="93"/>
      <c r="Y9" s="94"/>
      <c r="Z9" s="45"/>
      <c r="AA9" s="50" t="s">
        <v>57</v>
      </c>
      <c r="AB9" s="51">
        <v>2103</v>
      </c>
      <c r="AC9" s="82"/>
      <c r="AD9" s="52">
        <f t="shared" ref="AD9:AD14" si="6">IF(AG9&lt;&gt;"",AG9,3)*IF(AC9="A",4,IF(AC9="B",3,IF(AC9="C",2,IF(AC9="D",1,IF(AND(AC9&gt;=0,AC9&lt;=4,ISNUMBER(AC9)),AC9,0)))))</f>
        <v>0</v>
      </c>
      <c r="AE9" s="52" t="str">
        <f t="shared" ref="AE9:AE14" si="7">IF(OR(AC9="A",AC9="B",AC9="C",AC9="D",AC9="F",AND(AC9&gt;=0,AC9&lt;=4,ISNUMBER(AC9))),IF(AG9&lt;&gt;"",AG9,3),"")</f>
        <v/>
      </c>
      <c r="AF9" s="52" t="str">
        <f t="shared" ref="AF9:AF14" si="8">IF(OR(AC9="A",AC9="B",AC9="C",AC9="D",AC9="P",AND(AC9&gt;=0,AC9&lt;=4,ISNUMBER(AC9))),IF(AG9&lt;&gt;"",AG9,3),"")</f>
        <v/>
      </c>
      <c r="AG9" s="57"/>
      <c r="AH9" s="152"/>
      <c r="AI9" s="152"/>
      <c r="AK9" s="65"/>
    </row>
    <row r="10" spans="1:37" x14ac:dyDescent="0.25">
      <c r="A10" s="50" t="s">
        <v>29</v>
      </c>
      <c r="B10" s="51">
        <v>1113</v>
      </c>
      <c r="C10" s="144"/>
      <c r="D10" s="145"/>
      <c r="E10" s="52">
        <f t="shared" si="0"/>
        <v>0</v>
      </c>
      <c r="F10" s="52" t="str">
        <f t="shared" si="1"/>
        <v/>
      </c>
      <c r="G10" s="52" t="str">
        <f t="shared" si="2"/>
        <v/>
      </c>
      <c r="H10" s="53"/>
      <c r="I10" s="146"/>
      <c r="J10" s="146"/>
      <c r="K10" s="146"/>
      <c r="L10" s="146"/>
      <c r="M10" s="54"/>
      <c r="N10" s="54"/>
      <c r="O10" s="54"/>
      <c r="P10" s="45"/>
      <c r="Q10" s="78" t="s">
        <v>76</v>
      </c>
      <c r="R10" s="56">
        <v>3203</v>
      </c>
      <c r="S10" s="87"/>
      <c r="T10" s="52">
        <f t="shared" ref="T10" si="9">IF(W10&lt;&gt;"",W10,3)*IF(S10="A",4,IF(S10="B",3,IF(S10="C",2,IF(S10="D",1,IF(AND(S10&gt;=0,S10&lt;=4,ISNUMBER(S10)),S10,0)))))</f>
        <v>0</v>
      </c>
      <c r="U10" s="52" t="str">
        <f t="shared" ref="U10" si="10">IF(OR(S10="A",S10="B",S10="C",S10="D",S10="F",AND(S10&gt;=0,S10&lt;=4,ISNUMBER(S10))),IF(W10&lt;&gt;"",W10,3),"")</f>
        <v/>
      </c>
      <c r="V10" s="52" t="str">
        <f t="shared" ref="V10" si="11">IF(OR(S10="A",S10="B",S10="C",S10="D",S10="P",AND(S10&gt;=0,S10&lt;=4,ISNUMBER(S10))),IF(W10&lt;&gt;"",W10,3),"")</f>
        <v/>
      </c>
      <c r="W10" s="53"/>
      <c r="X10" s="93"/>
      <c r="Y10" s="94"/>
      <c r="Z10" s="45"/>
      <c r="AA10" s="50" t="s">
        <v>55</v>
      </c>
      <c r="AB10" s="51">
        <v>2010</v>
      </c>
      <c r="AC10" s="83"/>
      <c r="AD10" s="52">
        <f t="shared" si="6"/>
        <v>0</v>
      </c>
      <c r="AE10" s="52" t="str">
        <f t="shared" si="7"/>
        <v/>
      </c>
      <c r="AF10" s="52" t="str">
        <f t="shared" si="8"/>
        <v/>
      </c>
      <c r="AG10" s="53">
        <v>2</v>
      </c>
      <c r="AH10" s="93"/>
      <c r="AI10" s="93"/>
      <c r="AK10" s="65"/>
    </row>
    <row r="11" spans="1:37" x14ac:dyDescent="0.25">
      <c r="A11" s="50" t="s">
        <v>31</v>
      </c>
      <c r="B11" s="51">
        <v>1583</v>
      </c>
      <c r="C11" s="155"/>
      <c r="D11" s="156"/>
      <c r="E11" s="52">
        <f t="shared" si="0"/>
        <v>0</v>
      </c>
      <c r="F11" s="52" t="str">
        <f t="shared" si="1"/>
        <v/>
      </c>
      <c r="G11" s="52" t="str">
        <f t="shared" si="2"/>
        <v/>
      </c>
      <c r="H11" s="53"/>
      <c r="I11" s="146"/>
      <c r="J11" s="146"/>
      <c r="K11" s="146"/>
      <c r="L11" s="146"/>
      <c r="M11" s="54"/>
      <c r="N11" s="54"/>
      <c r="O11" s="54"/>
      <c r="P11" s="45"/>
      <c r="Q11" s="78" t="s">
        <v>80</v>
      </c>
      <c r="R11" s="56">
        <v>3113</v>
      </c>
      <c r="S11" s="83"/>
      <c r="T11" s="52">
        <f t="shared" si="3"/>
        <v>0</v>
      </c>
      <c r="U11" s="52" t="str">
        <f t="shared" si="4"/>
        <v/>
      </c>
      <c r="V11" s="52" t="str">
        <f t="shared" si="5"/>
        <v/>
      </c>
      <c r="W11" s="53"/>
      <c r="X11" s="150"/>
      <c r="Y11" s="151"/>
      <c r="Z11" s="45"/>
      <c r="AA11" s="50" t="s">
        <v>55</v>
      </c>
      <c r="AB11" s="51">
        <v>2513</v>
      </c>
      <c r="AC11" s="83"/>
      <c r="AD11" s="52">
        <f t="shared" si="6"/>
        <v>0</v>
      </c>
      <c r="AE11" s="52" t="str">
        <f t="shared" si="7"/>
        <v/>
      </c>
      <c r="AF11" s="52" t="str">
        <f t="shared" si="8"/>
        <v/>
      </c>
      <c r="AG11" s="53"/>
      <c r="AH11" s="95"/>
      <c r="AI11" s="93"/>
      <c r="AK11" s="65"/>
    </row>
    <row r="12" spans="1:37" x14ac:dyDescent="0.25">
      <c r="A12" s="50" t="s">
        <v>32</v>
      </c>
      <c r="B12" s="108"/>
      <c r="C12" s="144"/>
      <c r="D12" s="145"/>
      <c r="E12" s="52">
        <f t="shared" si="0"/>
        <v>0</v>
      </c>
      <c r="F12" s="52" t="str">
        <f t="shared" si="1"/>
        <v/>
      </c>
      <c r="G12" s="52" t="str">
        <f t="shared" si="2"/>
        <v/>
      </c>
      <c r="H12" s="53"/>
      <c r="I12" s="154"/>
      <c r="J12" s="146"/>
      <c r="K12" s="146"/>
      <c r="L12" s="146"/>
      <c r="P12" s="45"/>
      <c r="Q12" s="78"/>
      <c r="R12" s="113"/>
      <c r="S12" s="114"/>
      <c r="T12" s="115"/>
      <c r="U12" s="115"/>
      <c r="V12" s="115"/>
      <c r="W12" s="116"/>
      <c r="X12" s="117"/>
      <c r="Y12" s="118"/>
      <c r="Z12" s="45"/>
      <c r="AA12" s="50" t="s">
        <v>55</v>
      </c>
      <c r="AB12" s="51">
        <v>2613</v>
      </c>
      <c r="AC12" s="83"/>
      <c r="AD12" s="52">
        <f t="shared" si="6"/>
        <v>0</v>
      </c>
      <c r="AE12" s="52" t="str">
        <f t="shared" si="7"/>
        <v/>
      </c>
      <c r="AF12" s="52" t="str">
        <f t="shared" si="8"/>
        <v/>
      </c>
      <c r="AG12" s="53"/>
      <c r="AH12" s="95"/>
      <c r="AI12" s="93"/>
      <c r="AK12" s="65"/>
    </row>
    <row r="13" spans="1:37" x14ac:dyDescent="0.25">
      <c r="A13" s="50" t="s">
        <v>32</v>
      </c>
      <c r="B13" s="108"/>
      <c r="C13" s="144"/>
      <c r="D13" s="145"/>
      <c r="E13" s="52">
        <f t="shared" si="0"/>
        <v>0</v>
      </c>
      <c r="F13" s="52" t="str">
        <f t="shared" si="1"/>
        <v/>
      </c>
      <c r="G13" s="52" t="str">
        <f t="shared" si="2"/>
        <v/>
      </c>
      <c r="H13" s="53"/>
      <c r="I13" s="154"/>
      <c r="J13" s="146"/>
      <c r="K13" s="146"/>
      <c r="L13" s="146"/>
      <c r="M13" s="54"/>
      <c r="N13" s="54"/>
      <c r="O13" s="54"/>
      <c r="P13" s="45"/>
      <c r="Q13" s="45"/>
      <c r="R13" s="45"/>
      <c r="S13" s="50"/>
      <c r="T13" s="45"/>
      <c r="U13" s="45"/>
      <c r="V13" s="45" t="str">
        <f t="shared" si="5"/>
        <v/>
      </c>
      <c r="W13" s="59"/>
      <c r="X13" s="153"/>
      <c r="Y13" s="153"/>
      <c r="Z13" s="45"/>
      <c r="AA13" s="50" t="s">
        <v>55</v>
      </c>
      <c r="AB13" s="51">
        <v>3013</v>
      </c>
      <c r="AC13" s="83"/>
      <c r="AD13" s="52">
        <f t="shared" si="6"/>
        <v>0</v>
      </c>
      <c r="AE13" s="52" t="str">
        <f t="shared" si="7"/>
        <v/>
      </c>
      <c r="AF13" s="52" t="str">
        <f t="shared" si="8"/>
        <v/>
      </c>
      <c r="AG13" s="53"/>
      <c r="AH13" s="95"/>
      <c r="AI13" s="93"/>
      <c r="AK13" s="65"/>
    </row>
    <row r="14" spans="1:37" x14ac:dyDescent="0.25">
      <c r="A14" s="50" t="s">
        <v>33</v>
      </c>
      <c r="B14" s="51">
        <v>1114</v>
      </c>
      <c r="C14" s="144"/>
      <c r="D14" s="161"/>
      <c r="E14" s="52">
        <f t="shared" si="0"/>
        <v>0</v>
      </c>
      <c r="F14" s="52" t="str">
        <f t="shared" si="1"/>
        <v/>
      </c>
      <c r="G14" s="52" t="str">
        <f t="shared" si="2"/>
        <v/>
      </c>
      <c r="H14" s="53">
        <v>4</v>
      </c>
      <c r="I14" s="146"/>
      <c r="J14" s="146"/>
      <c r="K14" s="146"/>
      <c r="L14" s="146"/>
      <c r="M14" s="54"/>
      <c r="N14" s="54"/>
      <c r="O14" s="54"/>
      <c r="P14" s="45"/>
      <c r="Q14" s="54"/>
      <c r="R14" s="54"/>
      <c r="S14" s="54"/>
      <c r="T14" s="54"/>
      <c r="U14" s="54"/>
      <c r="V14" s="54"/>
      <c r="W14" s="54"/>
      <c r="X14" s="49"/>
      <c r="Y14" s="49"/>
      <c r="Z14" s="58"/>
      <c r="AA14" s="50" t="s">
        <v>55</v>
      </c>
      <c r="AB14" s="51">
        <v>3153</v>
      </c>
      <c r="AC14" s="83"/>
      <c r="AD14" s="52">
        <f t="shared" si="6"/>
        <v>0</v>
      </c>
      <c r="AE14" s="52" t="str">
        <f t="shared" si="7"/>
        <v/>
      </c>
      <c r="AF14" s="52" t="str">
        <f t="shared" si="8"/>
        <v/>
      </c>
      <c r="AG14" s="53"/>
      <c r="AH14" s="93"/>
      <c r="AI14" s="93"/>
      <c r="AK14" s="65"/>
    </row>
    <row r="15" spans="1:37" x14ac:dyDescent="0.25">
      <c r="A15" s="50" t="s">
        <v>34</v>
      </c>
      <c r="B15" s="51">
        <v>1314</v>
      </c>
      <c r="C15" s="144"/>
      <c r="D15" s="145"/>
      <c r="E15" s="52">
        <f t="shared" si="0"/>
        <v>0</v>
      </c>
      <c r="F15" s="52" t="str">
        <f t="shared" si="1"/>
        <v/>
      </c>
      <c r="G15" s="52" t="str">
        <f t="shared" si="2"/>
        <v/>
      </c>
      <c r="H15" s="57">
        <v>4</v>
      </c>
      <c r="I15" s="146"/>
      <c r="J15" s="146"/>
      <c r="K15" s="146"/>
      <c r="L15" s="146"/>
      <c r="M15" s="54"/>
      <c r="N15" s="54"/>
      <c r="O15" s="54"/>
      <c r="P15" s="45"/>
      <c r="Q15" s="159"/>
      <c r="R15" s="160"/>
      <c r="S15" s="160"/>
      <c r="T15" s="160"/>
      <c r="U15" s="160"/>
      <c r="V15" s="160"/>
      <c r="W15" s="160"/>
      <c r="X15" s="44" t="s">
        <v>37</v>
      </c>
      <c r="Y15" s="49"/>
      <c r="Z15" s="45"/>
      <c r="AA15" s="50" t="s">
        <v>55</v>
      </c>
      <c r="AB15" s="51">
        <v>3513</v>
      </c>
      <c r="AC15" s="83"/>
      <c r="AD15" s="52">
        <f t="shared" ref="AD15:AD25" si="12">IF(AG15&lt;&gt;"",AG15,3)*IF(AC15="A",4,IF(AC15="B",3,IF(AC15="C",2,IF(AC15="D",1,IF(AND(AC15&gt;=0,AC15&lt;=4,ISNUMBER(AC15)),AC15,0)))))</f>
        <v>0</v>
      </c>
      <c r="AE15" s="52" t="str">
        <f t="shared" ref="AE15:AE25" si="13">IF(OR(AC15="A",AC15="B",AC15="C",AC15="D",AC15="F",AND(AC15&gt;=0,AC15&lt;=4,ISNUMBER(AC15))),IF(AG15&lt;&gt;"",AG15,3),"")</f>
        <v/>
      </c>
      <c r="AF15" s="52" t="str">
        <f t="shared" ref="AF15:AF25" si="14">IF(OR(AC15="A",AC15="B",AC15="C",AC15="D",AC15="P",AND(AC15&gt;=0,AC15&lt;=4,ISNUMBER(AC15))),IF(AG15&lt;&gt;"",AG15,3),"")</f>
        <v/>
      </c>
      <c r="AG15" s="53"/>
      <c r="AH15" s="95"/>
      <c r="AI15" s="93"/>
      <c r="AK15" s="65"/>
    </row>
    <row r="16" spans="1:37" x14ac:dyDescent="0.25">
      <c r="A16" s="78" t="s">
        <v>55</v>
      </c>
      <c r="B16" s="51">
        <v>1013</v>
      </c>
      <c r="C16" s="144"/>
      <c r="D16" s="145"/>
      <c r="E16" s="52">
        <f t="shared" ref="E16" si="15">IF(H16&lt;&gt;"",H16,3)*IF(C16="A",4,IF(C16="B",3,IF(C16="C",2,IF(C16="D",1,IF(AND(C16&gt;=0,C16&lt;=4,ISNUMBER(C16)),C16,0)))))</f>
        <v>0</v>
      </c>
      <c r="F16" s="52" t="str">
        <f t="shared" ref="F16" si="16">IF(OR(C16="A",C16="B",C16="C",C16="D",C16="F",AND(C16&gt;=0,C16&lt;=4,ISNUMBER(C16))),IF(H16&lt;&gt;"",H16,3),"")</f>
        <v/>
      </c>
      <c r="G16" s="52" t="str">
        <f t="shared" ref="G16" si="17">IF(OR(C16="A",C16="B",C16="C",C16="D",C16="P",AND(C16&gt;=0,C16&lt;=4,ISNUMBER(C16))),IF(H16&lt;&gt;"",H16,3),"")</f>
        <v/>
      </c>
      <c r="H16" s="57"/>
      <c r="I16" s="146"/>
      <c r="J16" s="146"/>
      <c r="K16" s="146"/>
      <c r="L16" s="146"/>
      <c r="M16" s="54"/>
      <c r="N16" s="54"/>
      <c r="O16" s="54"/>
      <c r="P16" s="58"/>
      <c r="Q16" s="62" t="s">
        <v>38</v>
      </c>
      <c r="R16" s="54"/>
      <c r="S16" s="49"/>
      <c r="T16" s="49"/>
      <c r="U16" s="49"/>
      <c r="V16" s="63"/>
      <c r="W16" s="49"/>
      <c r="X16" s="49"/>
      <c r="Y16" s="139"/>
      <c r="Z16" s="45"/>
      <c r="AA16" s="50" t="s">
        <v>55</v>
      </c>
      <c r="AB16" s="51">
        <v>3612</v>
      </c>
      <c r="AC16" s="83"/>
      <c r="AD16" s="52">
        <f t="shared" si="12"/>
        <v>0</v>
      </c>
      <c r="AE16" s="52" t="str">
        <f t="shared" si="13"/>
        <v/>
      </c>
      <c r="AF16" s="52" t="str">
        <f t="shared" si="14"/>
        <v/>
      </c>
      <c r="AG16" s="53">
        <v>2</v>
      </c>
      <c r="AH16" s="95"/>
      <c r="AI16" s="93"/>
      <c r="AK16" s="65"/>
    </row>
    <row r="17" spans="1:37" ht="13.8" thickBot="1" x14ac:dyDescent="0.3">
      <c r="A17" s="134" t="s">
        <v>74</v>
      </c>
      <c r="B17" s="92"/>
      <c r="C17" s="144"/>
      <c r="D17" s="145"/>
      <c r="E17" s="52">
        <f t="shared" si="0"/>
        <v>0</v>
      </c>
      <c r="F17" s="52" t="str">
        <f t="shared" si="1"/>
        <v/>
      </c>
      <c r="G17" s="52" t="str">
        <f t="shared" si="2"/>
        <v/>
      </c>
      <c r="H17" s="57"/>
      <c r="I17" s="146"/>
      <c r="J17" s="146"/>
      <c r="K17" s="146"/>
      <c r="L17" s="146"/>
      <c r="M17" s="54"/>
      <c r="N17" s="54"/>
      <c r="O17" s="54"/>
      <c r="P17" s="45"/>
      <c r="Q17" s="157">
        <f>SUM(G7:G23,V7:V11,AF9:AF26,AF31:AF33,AF37:AF39,G28:G43,O28:O43)</f>
        <v>0</v>
      </c>
      <c r="R17" s="157"/>
      <c r="S17" s="49" t="s">
        <v>39</v>
      </c>
      <c r="T17" s="49"/>
      <c r="U17" s="49"/>
      <c r="V17" s="49"/>
      <c r="W17" s="49"/>
      <c r="X17" s="49"/>
      <c r="Y17" s="49"/>
      <c r="Z17" s="45"/>
      <c r="AA17" s="50" t="s">
        <v>56</v>
      </c>
      <c r="AB17" s="51">
        <v>2213</v>
      </c>
      <c r="AC17" s="136"/>
      <c r="AD17" s="52">
        <f t="shared" si="12"/>
        <v>0</v>
      </c>
      <c r="AE17" s="52" t="str">
        <f t="shared" si="13"/>
        <v/>
      </c>
      <c r="AF17" s="52" t="str">
        <f t="shared" si="14"/>
        <v/>
      </c>
      <c r="AG17" s="53"/>
      <c r="AH17" s="135"/>
      <c r="AI17" s="135"/>
      <c r="AK17" s="65"/>
    </row>
    <row r="18" spans="1:37" ht="14.4" thickTop="1" thickBot="1" x14ac:dyDescent="0.3">
      <c r="A18" s="134" t="s">
        <v>75</v>
      </c>
      <c r="B18" s="92"/>
      <c r="C18" s="144"/>
      <c r="D18" s="145"/>
      <c r="E18" s="52">
        <f t="shared" ref="E18" si="18">IF(H18&lt;&gt;"",H18,3)*IF(C18="A",4,IF(C18="B",3,IF(C18="C",2,IF(C18="D",1,IF(AND(C18&gt;=0,C18&lt;=4,ISNUMBER(C18)),C18,0)))))</f>
        <v>0</v>
      </c>
      <c r="F18" s="52" t="str">
        <f t="shared" ref="F18" si="19">IF(OR(C18="A",C18="B",C18="C",C18="D",C18="F",AND(C18&gt;=0,C18&lt;=4,ISNUMBER(C18))),IF(H18&lt;&gt;"",H18,3),"")</f>
        <v/>
      </c>
      <c r="G18" s="52" t="str">
        <f t="shared" ref="G18" si="20">IF(OR(C18="A",C18="B",C18="C",C18="D",C18="P",AND(C18&gt;=0,C18&lt;=4,ISNUMBER(C18))),IF(H18&lt;&gt;"",H18,3),"")</f>
        <v/>
      </c>
      <c r="H18" s="57"/>
      <c r="I18" s="154"/>
      <c r="J18" s="146"/>
      <c r="K18" s="146"/>
      <c r="L18" s="146"/>
      <c r="M18" s="54"/>
      <c r="N18" s="54"/>
      <c r="O18" s="54"/>
      <c r="P18" s="45"/>
      <c r="Q18" s="158" t="str">
        <f>IF(SUM(F7:F23,U7:U11,AE9:AE26,AE31:AE33,AE37:AE39,F28:F43,N28:N43)=0,"N/A",ROUNDDOWN(SUM(E7:E23,T7:T11,AD9:AD26,AD31:AD33,AD37:AD39,E28:E43,M28:M43)/SUM(F7:F23,U7:U11,AE9:AE26,AE31:AE33,AE37:AE39,F28:F43,N28:N43),2))</f>
        <v>N/A</v>
      </c>
      <c r="R18" s="158"/>
      <c r="S18" s="49" t="s">
        <v>40</v>
      </c>
      <c r="T18" s="49"/>
      <c r="U18" s="49"/>
      <c r="V18" s="49"/>
      <c r="W18" s="49"/>
      <c r="X18" s="49"/>
      <c r="Y18" s="49"/>
      <c r="Z18" s="45"/>
      <c r="AA18" s="50" t="s">
        <v>56</v>
      </c>
      <c r="AB18" s="51">
        <v>2223</v>
      </c>
      <c r="AC18" s="136"/>
      <c r="AD18" s="52">
        <f t="shared" ref="AD18" si="21">IF(AG18&lt;&gt;"",AG18,3)*IF(AC18="A",4,IF(AC18="B",3,IF(AC18="C",2,IF(AC18="D",1,IF(AND(AC18&gt;=0,AC18&lt;=4,ISNUMBER(AC18)),AC18,0)))))</f>
        <v>0</v>
      </c>
      <c r="AE18" s="52" t="str">
        <f t="shared" ref="AE18" si="22">IF(OR(AC18="A",AC18="B",AC18="C",AC18="D",AC18="F",AND(AC18&gt;=0,AC18&lt;=4,ISNUMBER(AC18))),IF(AG18&lt;&gt;"",AG18,3),"")</f>
        <v/>
      </c>
      <c r="AF18" s="52" t="str">
        <f t="shared" ref="AF18" si="23">IF(OR(AC18="A",AC18="B",AC18="C",AC18="D",AC18="P",AND(AC18&gt;=0,AC18&lt;=4,ISNUMBER(AC18))),IF(AG18&lt;&gt;"",AG18,3),"")</f>
        <v/>
      </c>
      <c r="AG18" s="53"/>
      <c r="AH18" s="135"/>
      <c r="AI18" s="135"/>
      <c r="AK18" s="65"/>
    </row>
    <row r="19" spans="1:37" ht="14.4" thickTop="1" thickBot="1" x14ac:dyDescent="0.3">
      <c r="A19" s="134" t="s">
        <v>75</v>
      </c>
      <c r="B19" s="92"/>
      <c r="C19" s="144"/>
      <c r="D19" s="145"/>
      <c r="E19" s="52">
        <f t="shared" si="0"/>
        <v>0</v>
      </c>
      <c r="F19" s="52" t="str">
        <f t="shared" si="1"/>
        <v/>
      </c>
      <c r="G19" s="52" t="str">
        <f t="shared" si="2"/>
        <v/>
      </c>
      <c r="H19" s="57"/>
      <c r="I19" s="146"/>
      <c r="J19" s="146"/>
      <c r="K19" s="146"/>
      <c r="L19" s="146"/>
      <c r="M19" s="54"/>
      <c r="N19" s="54"/>
      <c r="O19" s="54"/>
      <c r="P19" s="45"/>
      <c r="Q19" s="163">
        <f>SUMIF(B7:B23,"&gt;2999",G7:G23)+SUMIF(B28:B43,"&gt;2999",G28:G43)+SUMIF(J28:J43,"&gt;2999",O28:O43)+SUMIF(R7:R11,"&gt;2999",V7:V11)+SUMIF(AB9:AB26,"&gt;2999",AF9:AF26)+SUMIF(AB31:AB33,"&gt;2999",AF31:AF33)+SUMIF(AB37:AB39,"&gt;2999",AF37:AF39)</f>
        <v>0</v>
      </c>
      <c r="R19" s="163"/>
      <c r="S19" s="49" t="s">
        <v>41</v>
      </c>
      <c r="T19" s="49"/>
      <c r="U19" s="49"/>
      <c r="V19" s="49"/>
      <c r="W19" s="49"/>
      <c r="X19" s="49"/>
      <c r="Y19" s="49"/>
      <c r="Z19" s="45"/>
      <c r="AA19" s="50" t="s">
        <v>56</v>
      </c>
      <c r="AB19" s="51">
        <v>2323</v>
      </c>
      <c r="AC19" s="83"/>
      <c r="AD19" s="52">
        <f t="shared" si="12"/>
        <v>0</v>
      </c>
      <c r="AE19" s="52" t="str">
        <f t="shared" si="13"/>
        <v/>
      </c>
      <c r="AF19" s="52" t="str">
        <f t="shared" si="14"/>
        <v/>
      </c>
      <c r="AG19" s="53"/>
      <c r="AH19" s="93"/>
      <c r="AI19" s="93"/>
      <c r="AK19" s="65"/>
    </row>
    <row r="20" spans="1:37" ht="13.8" thickBot="1" x14ac:dyDescent="0.3">
      <c r="A20" s="50" t="s">
        <v>35</v>
      </c>
      <c r="B20" s="108"/>
      <c r="C20" s="144"/>
      <c r="D20" s="145"/>
      <c r="E20" s="52">
        <f t="shared" si="0"/>
        <v>0</v>
      </c>
      <c r="F20" s="52" t="str">
        <f t="shared" si="1"/>
        <v/>
      </c>
      <c r="G20" s="52" t="str">
        <f t="shared" si="2"/>
        <v/>
      </c>
      <c r="H20" s="57"/>
      <c r="I20" s="154"/>
      <c r="J20" s="146"/>
      <c r="K20" s="146"/>
      <c r="L20" s="146"/>
      <c r="M20" s="54"/>
      <c r="N20" s="54"/>
      <c r="O20" s="54"/>
      <c r="P20" s="45"/>
      <c r="Q20" s="164">
        <f>SUMIF(B7:B23,"&gt;2999",E7:E23)+SUMIF(B28:B43,"&gt;2999",E28:E43)+SUMIF(J28:J43,"&gt;2999",M28:M43)+SUMIF(R7:R11,"&gt;2999",T7:T11)+SUMIF(AB9:AB26,"&gt;2999",AD9:AD26)+SUMIF(AB31:AB33,"&gt;2999",AD31:AD33)+SUMIF(AB37:AB39,"&gt;2999",AD37:AD39)</f>
        <v>0</v>
      </c>
      <c r="R20" s="164"/>
      <c r="S20" s="44" t="s">
        <v>42</v>
      </c>
      <c r="T20" s="49"/>
      <c r="U20" s="49"/>
      <c r="V20" s="49"/>
      <c r="W20" s="49"/>
      <c r="X20" s="49"/>
      <c r="Y20" s="49"/>
      <c r="Z20" s="45"/>
      <c r="AA20" s="50" t="s">
        <v>56</v>
      </c>
      <c r="AB20" s="51">
        <v>3315</v>
      </c>
      <c r="AC20" s="83"/>
      <c r="AD20" s="52">
        <f t="shared" si="12"/>
        <v>0</v>
      </c>
      <c r="AE20" s="52" t="str">
        <f t="shared" si="13"/>
        <v/>
      </c>
      <c r="AF20" s="52" t="str">
        <f t="shared" si="14"/>
        <v/>
      </c>
      <c r="AG20" s="53">
        <v>5</v>
      </c>
      <c r="AH20" s="93"/>
      <c r="AI20" s="93"/>
      <c r="AK20" s="65"/>
    </row>
    <row r="21" spans="1:37" ht="13.8" thickBot="1" x14ac:dyDescent="0.3">
      <c r="A21" s="50" t="s">
        <v>36</v>
      </c>
      <c r="B21" s="108"/>
      <c r="C21" s="144"/>
      <c r="D21" s="145"/>
      <c r="E21" s="52">
        <f t="shared" si="0"/>
        <v>0</v>
      </c>
      <c r="F21" s="52" t="str">
        <f t="shared" si="1"/>
        <v/>
      </c>
      <c r="G21" s="52" t="str">
        <f t="shared" si="2"/>
        <v/>
      </c>
      <c r="H21" s="57"/>
      <c r="I21" s="154"/>
      <c r="J21" s="146"/>
      <c r="K21" s="146"/>
      <c r="L21" s="146"/>
      <c r="M21" s="54"/>
      <c r="N21" s="54"/>
      <c r="O21" s="54"/>
      <c r="P21" s="45"/>
      <c r="Q21" s="165" t="str">
        <f>IF(SUM(Q20)=0,"N/A",Q20/Q19)</f>
        <v>N/A</v>
      </c>
      <c r="R21" s="165"/>
      <c r="S21" s="49" t="s">
        <v>44</v>
      </c>
      <c r="T21" s="49"/>
      <c r="U21" s="49"/>
      <c r="V21" s="49"/>
      <c r="W21" s="49"/>
      <c r="X21" s="49"/>
      <c r="Y21" s="49"/>
      <c r="Z21" s="45"/>
      <c r="AA21" s="50" t="s">
        <v>56</v>
      </c>
      <c r="AB21" s="51">
        <v>3884</v>
      </c>
      <c r="AC21" s="83"/>
      <c r="AD21" s="52">
        <f t="shared" si="12"/>
        <v>0</v>
      </c>
      <c r="AE21" s="52" t="str">
        <f t="shared" si="13"/>
        <v/>
      </c>
      <c r="AF21" s="52" t="str">
        <f t="shared" si="14"/>
        <v/>
      </c>
      <c r="AG21" s="53">
        <v>4</v>
      </c>
      <c r="AH21" s="93"/>
      <c r="AI21" s="93"/>
      <c r="AK21" s="65"/>
    </row>
    <row r="22" spans="1:37" ht="14.4" thickTop="1" thickBot="1" x14ac:dyDescent="0.3">
      <c r="A22" s="50"/>
      <c r="B22" s="108"/>
      <c r="C22" s="144"/>
      <c r="D22" s="145"/>
      <c r="E22" s="52">
        <f t="shared" si="0"/>
        <v>0</v>
      </c>
      <c r="F22" s="52" t="str">
        <f t="shared" si="1"/>
        <v/>
      </c>
      <c r="G22" s="52" t="str">
        <f t="shared" si="2"/>
        <v/>
      </c>
      <c r="H22" s="57"/>
      <c r="I22" s="146"/>
      <c r="J22" s="146"/>
      <c r="K22" s="146"/>
      <c r="L22" s="146"/>
      <c r="M22" s="54"/>
      <c r="N22" s="54"/>
      <c r="O22" s="54"/>
      <c r="P22" s="45"/>
      <c r="Q22" s="166"/>
      <c r="R22" s="167"/>
      <c r="S22" s="44" t="s">
        <v>47</v>
      </c>
      <c r="T22" s="49"/>
      <c r="U22" s="49"/>
      <c r="V22" s="49"/>
      <c r="W22" s="49"/>
      <c r="X22" s="49"/>
      <c r="Y22" s="49"/>
      <c r="Z22" s="45"/>
      <c r="AA22" s="50" t="s">
        <v>56</v>
      </c>
      <c r="AB22" s="51">
        <v>4894</v>
      </c>
      <c r="AC22" s="83"/>
      <c r="AD22" s="52">
        <f t="shared" ref="AD22:AD23" si="24">IF(AG22&lt;&gt;"",AG22,3)*IF(AC22="A",4,IF(AC22="B",3,IF(AC22="C",2,IF(AC22="D",1,IF(AND(AC22&gt;=0,AC22&lt;=4,ISNUMBER(AC22)),AC22,0)))))</f>
        <v>0</v>
      </c>
      <c r="AE22" s="52" t="str">
        <f t="shared" ref="AE22:AE23" si="25">IF(OR(AC22="A",AC22="B",AC22="C",AC22="D",AC22="F",AND(AC22&gt;=0,AC22&lt;=4,ISNUMBER(AC22))),IF(AG22&lt;&gt;"",AG22,3),"")</f>
        <v/>
      </c>
      <c r="AF22" s="52" t="str">
        <f t="shared" ref="AF22:AF23" si="26">IF(OR(AC22="A",AC22="B",AC22="C",AC22="D",AC22="P",AND(AC22&gt;=0,AC22&lt;=4,ISNUMBER(AC22))),IF(AG22&lt;&gt;"",AG22,3),"")</f>
        <v/>
      </c>
      <c r="AG22" s="53">
        <v>4</v>
      </c>
      <c r="AH22" s="93"/>
      <c r="AI22" s="93"/>
      <c r="AK22" s="65"/>
    </row>
    <row r="23" spans="1:37" ht="14.85" customHeight="1" thickTop="1" thickBot="1" x14ac:dyDescent="0.35">
      <c r="A23" s="50"/>
      <c r="B23" s="108"/>
      <c r="C23" s="144"/>
      <c r="D23" s="145"/>
      <c r="E23" s="52">
        <f t="shared" si="0"/>
        <v>0</v>
      </c>
      <c r="F23" s="52" t="str">
        <f t="shared" si="1"/>
        <v/>
      </c>
      <c r="G23" s="52" t="str">
        <f t="shared" si="2"/>
        <v/>
      </c>
      <c r="H23" s="57"/>
      <c r="I23" s="146"/>
      <c r="J23" s="146"/>
      <c r="K23" s="146"/>
      <c r="L23" s="146"/>
      <c r="M23" s="54"/>
      <c r="N23" s="54"/>
      <c r="O23" s="54"/>
      <c r="P23" s="45"/>
      <c r="Q23" s="169">
        <v>120</v>
      </c>
      <c r="R23" s="169"/>
      <c r="S23" s="49" t="s">
        <v>48</v>
      </c>
      <c r="T23" s="49"/>
      <c r="U23" s="49"/>
      <c r="V23" s="49"/>
      <c r="W23" s="49"/>
      <c r="X23" s="49"/>
      <c r="Y23" s="49"/>
      <c r="Z23" s="45"/>
      <c r="AA23" s="50" t="s">
        <v>58</v>
      </c>
      <c r="AB23" s="51">
        <v>3213</v>
      </c>
      <c r="AC23" s="83"/>
      <c r="AD23" s="52">
        <f t="shared" si="24"/>
        <v>0</v>
      </c>
      <c r="AE23" s="52" t="str">
        <f t="shared" si="25"/>
        <v/>
      </c>
      <c r="AF23" s="52" t="str">
        <f t="shared" si="26"/>
        <v/>
      </c>
      <c r="AG23" s="53"/>
      <c r="AH23" s="93"/>
      <c r="AI23" s="93"/>
      <c r="AK23" s="65"/>
    </row>
    <row r="24" spans="1:37" x14ac:dyDescent="0.25">
      <c r="A24" s="162"/>
      <c r="B24" s="162"/>
      <c r="C24" s="162"/>
      <c r="D24" s="162"/>
      <c r="E24" s="162"/>
      <c r="F24" s="162"/>
      <c r="G24" s="162"/>
      <c r="H24" s="162"/>
      <c r="I24" s="162"/>
      <c r="J24" s="162"/>
      <c r="K24" s="162"/>
      <c r="L24" s="162"/>
      <c r="M24" s="54"/>
      <c r="N24" s="54"/>
      <c r="O24" s="54"/>
      <c r="P24" s="45"/>
      <c r="Q24" s="54" t="s">
        <v>49</v>
      </c>
      <c r="R24" s="54"/>
      <c r="S24" s="54"/>
      <c r="T24" s="54"/>
      <c r="U24" s="54"/>
      <c r="V24" s="54"/>
      <c r="W24" s="54"/>
      <c r="X24" s="54"/>
      <c r="Y24" s="54"/>
      <c r="Z24" s="45"/>
      <c r="AA24" s="78" t="s">
        <v>87</v>
      </c>
      <c r="AB24" s="51">
        <v>2313</v>
      </c>
      <c r="AC24" s="83"/>
      <c r="AD24" s="52">
        <f t="shared" si="12"/>
        <v>0</v>
      </c>
      <c r="AE24" s="52" t="str">
        <f t="shared" si="13"/>
        <v/>
      </c>
      <c r="AF24" s="52" t="str">
        <f t="shared" si="14"/>
        <v/>
      </c>
      <c r="AG24" s="53"/>
      <c r="AH24" s="93"/>
      <c r="AI24" s="93"/>
      <c r="AK24" s="65"/>
    </row>
    <row r="25" spans="1:37" x14ac:dyDescent="0.25">
      <c r="A25" s="84" t="s">
        <v>64</v>
      </c>
      <c r="B25" s="49"/>
      <c r="C25" s="49"/>
      <c r="D25" s="49"/>
      <c r="E25" s="49"/>
      <c r="F25" s="49"/>
      <c r="G25" s="49"/>
      <c r="H25" s="49"/>
      <c r="I25" s="49"/>
      <c r="J25" s="49"/>
      <c r="K25" s="49"/>
      <c r="L25" s="49"/>
      <c r="M25" s="54"/>
      <c r="N25" s="54"/>
      <c r="O25" s="49"/>
      <c r="P25" s="45"/>
      <c r="Q25" s="54"/>
      <c r="R25" s="54"/>
      <c r="S25" s="54"/>
      <c r="T25" s="54"/>
      <c r="U25" s="54"/>
      <c r="V25" s="54"/>
      <c r="W25" s="54"/>
      <c r="X25" s="54"/>
      <c r="Y25" s="54"/>
      <c r="Z25" s="40"/>
      <c r="AA25" s="50" t="s">
        <v>59</v>
      </c>
      <c r="AB25" s="51">
        <v>3213</v>
      </c>
      <c r="AC25" s="83"/>
      <c r="AD25" s="52">
        <f t="shared" si="12"/>
        <v>0</v>
      </c>
      <c r="AE25" s="52" t="str">
        <f t="shared" si="13"/>
        <v/>
      </c>
      <c r="AF25" s="52" t="str">
        <f t="shared" si="14"/>
        <v/>
      </c>
      <c r="AG25" s="53"/>
      <c r="AH25" s="93"/>
      <c r="AI25" s="93"/>
      <c r="AK25" s="65"/>
    </row>
    <row r="26" spans="1:37" x14ac:dyDescent="0.25">
      <c r="A26" s="39" t="s">
        <v>43</v>
      </c>
      <c r="B26" s="39"/>
      <c r="C26" s="49"/>
      <c r="D26" s="49"/>
      <c r="E26" s="54"/>
      <c r="F26" s="54"/>
      <c r="G26" s="54"/>
      <c r="H26" s="54"/>
      <c r="I26" s="77" t="s">
        <v>63</v>
      </c>
      <c r="J26" s="77"/>
      <c r="K26" s="77"/>
      <c r="L26" s="77"/>
      <c r="M26" s="54"/>
      <c r="N26" s="54"/>
      <c r="O26" s="49"/>
      <c r="P26" s="45"/>
      <c r="Q26" s="54"/>
      <c r="R26" s="54"/>
      <c r="S26" s="54"/>
      <c r="T26" s="54"/>
      <c r="U26" s="54"/>
      <c r="V26" s="54"/>
      <c r="W26" s="54"/>
      <c r="X26" s="54"/>
      <c r="Y26" s="54"/>
      <c r="Z26" s="49"/>
      <c r="AA26" s="50" t="s">
        <v>60</v>
      </c>
      <c r="AB26" s="108"/>
      <c r="AC26" s="82"/>
      <c r="AD26" s="52">
        <f t="shared" ref="AD26" si="27">IF(AG26&lt;&gt;"",AG26,3)*IF(AC26="A",4,IF(AC26="B",3,IF(AC26="C",2,IF(AC26="D",1,IF(AND(AC26&gt;=0,AC26&lt;=4,ISNUMBER(AC26)),AC26,0)))))</f>
        <v>0</v>
      </c>
      <c r="AE26" s="52" t="str">
        <f t="shared" ref="AE26" si="28">IF(OR(AC26="A",AC26="B",AC26="C",AC26="D",AC26="F",AND(AC26&gt;=0,AC26&lt;=4,ISNUMBER(AC26))),IF(AG26&lt;&gt;"",AG26,3),"")</f>
        <v/>
      </c>
      <c r="AF26" s="52" t="str">
        <f t="shared" ref="AF26" si="29">IF(OR(AC26="A",AC26="B",AC26="C",AC26="D",AC26="P",AND(AC26&gt;=0,AC26&lt;=4,ISNUMBER(AC26))),IF(AG26&lt;&gt;"",AG26,3),"")</f>
        <v/>
      </c>
      <c r="AG26" s="53">
        <v>3</v>
      </c>
      <c r="AH26" s="96"/>
      <c r="AI26" s="96"/>
      <c r="AK26" s="65"/>
    </row>
    <row r="27" spans="1:37" ht="13.8" thickBot="1" x14ac:dyDescent="0.3">
      <c r="A27" s="54" t="s">
        <v>20</v>
      </c>
      <c r="B27" s="54"/>
      <c r="C27" s="54" t="s">
        <v>45</v>
      </c>
      <c r="D27" s="32" t="s">
        <v>46</v>
      </c>
      <c r="E27" s="54"/>
      <c r="F27" s="54"/>
      <c r="G27" s="54"/>
      <c r="H27" s="54"/>
      <c r="I27" s="54" t="s">
        <v>20</v>
      </c>
      <c r="J27" s="54"/>
      <c r="K27" s="54" t="s">
        <v>45</v>
      </c>
      <c r="L27" s="66" t="s">
        <v>46</v>
      </c>
      <c r="M27" s="48" t="s">
        <v>22</v>
      </c>
      <c r="N27" s="48" t="s">
        <v>23</v>
      </c>
      <c r="O27" s="48" t="s">
        <v>24</v>
      </c>
      <c r="P27" s="45"/>
      <c r="Q27" s="54"/>
      <c r="R27" s="54"/>
      <c r="S27" s="54"/>
      <c r="T27" s="54"/>
      <c r="U27" s="54"/>
      <c r="V27" s="54"/>
      <c r="W27" s="54"/>
      <c r="X27" s="54"/>
      <c r="Y27" s="54"/>
      <c r="AA27" s="119"/>
      <c r="AB27" s="120"/>
      <c r="AC27" s="121"/>
      <c r="AD27" s="115">
        <f t="shared" ref="AD27" si="30">IF(AG27&lt;&gt;"",AG27,3)*IF(AC27="A",4,IF(AC27="B",3,IF(AC27="C",2,IF(AC27="D",1,IF(AND(AC27&gt;=0,AC27&lt;=4,ISNUMBER(AC27)),AC27,0)))))</f>
        <v>0</v>
      </c>
      <c r="AE27" s="115" t="str">
        <f t="shared" ref="AE27" si="31">IF(OR(AC27="A",AC27="B",AC27="C",AC27="D",AC27="F",AND(AC27&gt;=0,AC27&lt;=4,ISNUMBER(AC27))),IF(AG27&lt;&gt;"",AG27,3),"")</f>
        <v/>
      </c>
      <c r="AF27" s="115" t="str">
        <f t="shared" ref="AF27" si="32">IF(OR(AC27="A",AC27="B",AC27="C",AC27="D",AC27="P",AND(AC27&gt;=0,AC27&lt;=4,ISNUMBER(AC27))),IF(AG27&lt;&gt;"",AG27,3),"")</f>
        <v/>
      </c>
      <c r="AG27" s="116"/>
      <c r="AH27" s="122"/>
      <c r="AI27" s="122"/>
      <c r="AK27" s="65"/>
    </row>
    <row r="28" spans="1:37" ht="13.8" thickBot="1" x14ac:dyDescent="0.3">
      <c r="A28" s="91"/>
      <c r="B28" s="68"/>
      <c r="C28" s="79"/>
      <c r="D28" s="70"/>
      <c r="E28" s="71">
        <f t="shared" ref="E28:E43" si="33">D28*IF(OR(C28="A",C28="RA"),4,IF(OR(C28="B",C28="RB"),3,IF(OR(C28="C",C28="RC"),2,IF(OR(C28="D",C28="RD"),1,IF(AND(C28&gt;=0,C28&lt;=4,ISNUMBER(C28)),C28,0)))))</f>
        <v>0</v>
      </c>
      <c r="F28" s="72" t="str">
        <f t="shared" ref="F28:F43" si="34">IF(OR(C28="",D28=""),"",IF(OR(C28="A",C28="B",C28="C",C28="D",C28="F",C28="RA",C28="RB",C28="RC",C28="RD",C28="RF",AND(C28&gt;=0,C28&lt;=4,ISNUMBER(C28))),D28,""))</f>
        <v/>
      </c>
      <c r="G28" s="73" t="str">
        <f t="shared" ref="G28:G43" si="35">IF(OR(C28="",D28=""),"",IF(OR(C28="A",C28="B",C28="C",C28="D",C28="P",AND(C28&gt;=0,C28&lt;=4,ISNUMBER(C28))),D28,""))</f>
        <v/>
      </c>
      <c r="H28" s="74"/>
      <c r="I28" s="91"/>
      <c r="J28" s="68"/>
      <c r="K28" s="79"/>
      <c r="L28" s="70"/>
      <c r="M28" s="41">
        <f t="shared" ref="M28:M43" si="36">L28*IF(OR(K28="A",K28="RA"),4,IF(OR(K28="B",K28="RB"),3,IF(OR(K28="C",K28="RC"),2,IF(OR(K28="D",K28="RD"),1,IF(AND(K28&gt;=0,K28=4,ISNUMBER(K28)),K28,0)))))</f>
        <v>0</v>
      </c>
      <c r="N28" s="41" t="str">
        <f t="shared" ref="N28:N43" si="37">IF(OR(K28="",L28=""),"",IF(OR(K28="A",K28="B",K28="C",K28="D",K28="F",K28="RA",K28="RB",K28="RC",K28="RD",K28="RF",AND(K28&gt;=0,K28&lt;=4,ISNUMBER(K28))),L28,""))</f>
        <v/>
      </c>
      <c r="O28" s="41" t="str">
        <f t="shared" ref="O28:O43" si="38">IF(OR(K28="",L28=""),"",IF(OR(K28="A",K28="B",K28="C",K28="D",K28="P",AND(K28&gt;=0,K28&lt;=4,ISNUMBER(K28))),L28,""))</f>
        <v/>
      </c>
      <c r="P28" s="45"/>
      <c r="Q28" s="54"/>
      <c r="R28" s="54"/>
      <c r="S28" s="54"/>
      <c r="T28" s="54"/>
      <c r="U28" s="54"/>
      <c r="V28" s="54"/>
      <c r="W28" s="54"/>
      <c r="X28" s="54"/>
      <c r="Y28" s="54"/>
      <c r="Z28" s="45"/>
      <c r="AA28" s="84" t="s">
        <v>77</v>
      </c>
      <c r="AB28" s="120"/>
      <c r="AC28" s="123"/>
      <c r="AD28" s="115"/>
      <c r="AE28" s="115"/>
      <c r="AF28" s="115"/>
      <c r="AG28" s="116"/>
      <c r="AH28" s="120"/>
      <c r="AI28" s="120"/>
      <c r="AJ28" s="126"/>
      <c r="AK28" s="65"/>
    </row>
    <row r="29" spans="1:37" ht="13.8" thickBot="1" x14ac:dyDescent="0.3">
      <c r="A29" s="91"/>
      <c r="B29" s="68"/>
      <c r="C29" s="79"/>
      <c r="D29" s="70"/>
      <c r="E29" s="71">
        <f t="shared" si="33"/>
        <v>0</v>
      </c>
      <c r="F29" s="72" t="str">
        <f t="shared" si="34"/>
        <v/>
      </c>
      <c r="G29" s="73" t="str">
        <f t="shared" si="35"/>
        <v/>
      </c>
      <c r="H29" s="75"/>
      <c r="I29" s="91"/>
      <c r="J29" s="68"/>
      <c r="K29" s="79"/>
      <c r="L29" s="70"/>
      <c r="M29" s="41">
        <f t="shared" si="36"/>
        <v>0</v>
      </c>
      <c r="N29" s="41" t="str">
        <f t="shared" si="37"/>
        <v/>
      </c>
      <c r="O29" s="41" t="str">
        <f t="shared" si="38"/>
        <v/>
      </c>
      <c r="P29" s="45"/>
      <c r="Q29" s="54"/>
      <c r="R29" s="54"/>
      <c r="S29" s="54"/>
      <c r="T29" s="54"/>
      <c r="U29" s="54"/>
      <c r="V29" s="54"/>
      <c r="W29" s="54"/>
      <c r="X29" s="54"/>
      <c r="Y29" s="54"/>
      <c r="Z29" s="45"/>
      <c r="AA29" s="84"/>
      <c r="AB29" s="120"/>
      <c r="AC29" s="123"/>
      <c r="AD29" s="115"/>
      <c r="AE29" s="115"/>
      <c r="AF29" s="115"/>
      <c r="AG29" s="116"/>
      <c r="AH29" s="120"/>
      <c r="AI29" s="120"/>
      <c r="AK29" s="65"/>
    </row>
    <row r="30" spans="1:37" ht="13.8" thickBot="1" x14ac:dyDescent="0.3">
      <c r="A30" s="91"/>
      <c r="B30" s="68"/>
      <c r="C30" s="79"/>
      <c r="D30" s="70"/>
      <c r="E30" s="71">
        <f t="shared" si="33"/>
        <v>0</v>
      </c>
      <c r="F30" s="72" t="str">
        <f t="shared" si="34"/>
        <v/>
      </c>
      <c r="G30" s="73" t="str">
        <f t="shared" si="35"/>
        <v/>
      </c>
      <c r="H30" s="75"/>
      <c r="I30" s="67"/>
      <c r="J30" s="68"/>
      <c r="K30" s="79"/>
      <c r="L30" s="70"/>
      <c r="M30" s="41">
        <f t="shared" si="36"/>
        <v>0</v>
      </c>
      <c r="N30" s="41" t="str">
        <f t="shared" si="37"/>
        <v/>
      </c>
      <c r="O30" s="41" t="str">
        <f t="shared" si="38"/>
        <v/>
      </c>
      <c r="P30" s="45"/>
      <c r="Q30" s="54"/>
      <c r="R30" s="54"/>
      <c r="S30" s="54"/>
      <c r="T30" s="54"/>
      <c r="U30" s="54"/>
      <c r="V30" s="54"/>
      <c r="W30" s="54"/>
      <c r="X30" s="54"/>
      <c r="Y30" s="54"/>
      <c r="Z30" s="45"/>
      <c r="AA30" s="110" t="s">
        <v>78</v>
      </c>
      <c r="AB30" s="124"/>
      <c r="AC30" s="125"/>
      <c r="AD30" s="115"/>
      <c r="AE30" s="115"/>
      <c r="AF30" s="115"/>
      <c r="AG30" s="116"/>
      <c r="AH30" s="120"/>
      <c r="AI30" s="120"/>
      <c r="AK30" s="65"/>
    </row>
    <row r="31" spans="1:37" ht="13.8" thickBot="1" x14ac:dyDescent="0.3">
      <c r="A31" s="91"/>
      <c r="B31" s="68"/>
      <c r="C31" s="79"/>
      <c r="D31" s="70"/>
      <c r="E31" s="71">
        <f>D31*IF(OR(C31="A",C31="RA"),4,IF(OR(C31="B",C31="RB"),3,IF(OR(C31="C",C31="RC"),2,IF(OR(C31="D",C31="RD"),1,IF(AND(C31&gt;=0,C31&lt;=4,ISNUMBER(C31)),C31,0)))))</f>
        <v>0</v>
      </c>
      <c r="F31" s="72" t="str">
        <f>IF(OR(C31="",D31=""),"",IF(OR(C31="A",C31="B",C31="C",C31="D",C31="F",C31="RA",C31="RB",C31="RC",C31="RD",C31="RF",AND(C31&gt;=0,C31&lt;=4,ISNUMBER(C31))),D31,""))</f>
        <v/>
      </c>
      <c r="G31" s="73" t="str">
        <f>IF(OR(C31="",D31=""),"",IF(OR(C31="A",C31="B",C31="C",C31="D",C31="P",AND(C31&gt;=0,C31&lt;=4,ISNUMBER(C31))),D31,""))</f>
        <v/>
      </c>
      <c r="H31" s="75"/>
      <c r="I31" s="67"/>
      <c r="J31" s="68"/>
      <c r="K31" s="79"/>
      <c r="L31" s="70"/>
      <c r="M31" s="41">
        <f t="shared" si="36"/>
        <v>0</v>
      </c>
      <c r="N31" s="41" t="str">
        <f t="shared" si="37"/>
        <v/>
      </c>
      <c r="O31" s="41" t="str">
        <f t="shared" si="38"/>
        <v/>
      </c>
      <c r="P31" s="45"/>
      <c r="Q31" s="54"/>
      <c r="R31" s="54"/>
      <c r="S31" s="54"/>
      <c r="T31" s="54"/>
      <c r="U31" s="54"/>
      <c r="V31" s="54"/>
      <c r="W31" s="54"/>
      <c r="X31" s="54"/>
      <c r="Y31" s="54"/>
      <c r="Z31" s="45"/>
      <c r="AA31" s="50" t="s">
        <v>57</v>
      </c>
      <c r="AB31" s="51">
        <v>2203</v>
      </c>
      <c r="AC31" s="80"/>
      <c r="AD31" s="52">
        <f t="shared" ref="AD31:AD33" si="39">IF(AG31&lt;&gt;"",AG31,3)*IF(AC31="A",4,IF(AC31="B",3,IF(AC31="C",2,IF(AC31="D",1,IF(AND(AC31&gt;=0,AC31&lt;=4,ISNUMBER(AC31)),AC31,0)))))</f>
        <v>0</v>
      </c>
      <c r="AE31" s="52" t="str">
        <f t="shared" ref="AE31:AE33" si="40">IF(OR(AC31="A",AC31="B",AC31="C",AC31="D",AC31="F",AND(AC31&gt;=0,AC31&lt;=4,ISNUMBER(AC31))),IF(AG31&lt;&gt;"",AG31,3),"")</f>
        <v/>
      </c>
      <c r="AF31" s="52" t="str">
        <f t="shared" ref="AF31:AF33" si="41">IF(OR(AC31="A",AC31="B",AC31="C",AC31="D",AC31="P",AND(AC31&gt;=0,AC31&lt;=4,ISNUMBER(AC31))),IF(AG31&lt;&gt;"",AG31,3),"")</f>
        <v/>
      </c>
      <c r="AG31" s="53"/>
      <c r="AH31" s="96"/>
      <c r="AI31" s="96"/>
      <c r="AK31" s="65"/>
    </row>
    <row r="32" spans="1:37" ht="13.8" thickBot="1" x14ac:dyDescent="0.3">
      <c r="A32" s="91"/>
      <c r="B32" s="68"/>
      <c r="C32" s="69"/>
      <c r="D32" s="70"/>
      <c r="E32" s="71">
        <f t="shared" si="33"/>
        <v>0</v>
      </c>
      <c r="F32" s="72" t="str">
        <f t="shared" si="34"/>
        <v/>
      </c>
      <c r="G32" s="73" t="str">
        <f t="shared" si="35"/>
        <v/>
      </c>
      <c r="H32" s="75"/>
      <c r="I32" s="67"/>
      <c r="J32" s="68"/>
      <c r="K32" s="79"/>
      <c r="L32" s="70"/>
      <c r="M32" s="41">
        <f t="shared" si="36"/>
        <v>0</v>
      </c>
      <c r="N32" s="41" t="str">
        <f t="shared" si="37"/>
        <v/>
      </c>
      <c r="O32" s="41" t="str">
        <f t="shared" si="38"/>
        <v/>
      </c>
      <c r="P32" s="45"/>
      <c r="Q32" s="54"/>
      <c r="R32" s="54"/>
      <c r="S32" s="54"/>
      <c r="T32" s="54"/>
      <c r="U32" s="54"/>
      <c r="V32" s="54"/>
      <c r="W32" s="54"/>
      <c r="X32" s="54"/>
      <c r="Y32" s="54"/>
      <c r="Z32" s="45"/>
      <c r="AA32" s="50" t="s">
        <v>61</v>
      </c>
      <c r="AB32" s="51">
        <v>3013</v>
      </c>
      <c r="AC32" s="81"/>
      <c r="AD32" s="52">
        <f t="shared" si="39"/>
        <v>0</v>
      </c>
      <c r="AE32" s="52" t="str">
        <f t="shared" si="40"/>
        <v/>
      </c>
      <c r="AF32" s="52" t="str">
        <f t="shared" si="41"/>
        <v/>
      </c>
      <c r="AG32" s="53"/>
      <c r="AH32" s="93"/>
      <c r="AI32" s="93"/>
      <c r="AK32" s="65"/>
    </row>
    <row r="33" spans="1:37" ht="13.8" thickBot="1" x14ac:dyDescent="0.3">
      <c r="A33" s="67"/>
      <c r="B33" s="68"/>
      <c r="C33" s="69"/>
      <c r="D33" s="70"/>
      <c r="E33" s="71">
        <f t="shared" si="33"/>
        <v>0</v>
      </c>
      <c r="F33" s="72" t="str">
        <f t="shared" si="34"/>
        <v/>
      </c>
      <c r="G33" s="73" t="str">
        <f t="shared" si="35"/>
        <v/>
      </c>
      <c r="H33" s="75"/>
      <c r="I33" s="67"/>
      <c r="J33" s="68"/>
      <c r="K33" s="79"/>
      <c r="L33" s="70"/>
      <c r="M33" s="41">
        <f t="shared" si="36"/>
        <v>0</v>
      </c>
      <c r="N33" s="41" t="str">
        <f t="shared" si="37"/>
        <v/>
      </c>
      <c r="O33" s="41" t="str">
        <f t="shared" si="38"/>
        <v/>
      </c>
      <c r="P33" s="45"/>
      <c r="Q33" s="54"/>
      <c r="R33" s="54"/>
      <c r="S33" s="54"/>
      <c r="T33" s="54"/>
      <c r="U33" s="54"/>
      <c r="V33" s="54"/>
      <c r="W33" s="54"/>
      <c r="X33" s="54"/>
      <c r="Y33" s="54"/>
      <c r="Z33" s="45"/>
      <c r="AA33" s="78" t="s">
        <v>61</v>
      </c>
      <c r="AB33" s="51">
        <v>3123</v>
      </c>
      <c r="AC33" s="81"/>
      <c r="AD33" s="52">
        <f t="shared" si="39"/>
        <v>0</v>
      </c>
      <c r="AE33" s="52" t="str">
        <f t="shared" si="40"/>
        <v/>
      </c>
      <c r="AF33" s="52" t="str">
        <f t="shared" si="41"/>
        <v/>
      </c>
      <c r="AG33" s="53"/>
      <c r="AH33" s="95"/>
      <c r="AI33" s="93"/>
      <c r="AK33" s="65"/>
    </row>
    <row r="34" spans="1:37" ht="13.8" thickBot="1" x14ac:dyDescent="0.3">
      <c r="A34" s="67"/>
      <c r="B34" s="68"/>
      <c r="C34" s="69"/>
      <c r="D34" s="70"/>
      <c r="E34" s="71">
        <f t="shared" si="33"/>
        <v>0</v>
      </c>
      <c r="F34" s="72" t="str">
        <f t="shared" si="34"/>
        <v/>
      </c>
      <c r="G34" s="73" t="str">
        <f t="shared" si="35"/>
        <v/>
      </c>
      <c r="H34" s="75"/>
      <c r="I34" s="67"/>
      <c r="J34" s="68"/>
      <c r="K34" s="79"/>
      <c r="L34" s="70"/>
      <c r="M34" s="41">
        <f t="shared" si="36"/>
        <v>0</v>
      </c>
      <c r="N34" s="41" t="str">
        <f t="shared" si="37"/>
        <v/>
      </c>
      <c r="O34" s="41" t="str">
        <f t="shared" si="38"/>
        <v/>
      </c>
      <c r="P34" s="45"/>
      <c r="Q34" s="54"/>
      <c r="R34" s="54"/>
      <c r="S34" s="54"/>
      <c r="T34" s="54"/>
      <c r="U34" s="54"/>
      <c r="V34" s="54"/>
      <c r="W34" s="54"/>
      <c r="X34" s="54"/>
      <c r="Y34" s="54"/>
      <c r="Z34" s="45"/>
      <c r="AA34" s="84" t="s">
        <v>84</v>
      </c>
      <c r="AB34" s="120"/>
      <c r="AC34" s="123"/>
      <c r="AD34" s="115"/>
      <c r="AE34" s="115"/>
      <c r="AF34" s="115"/>
      <c r="AG34" s="116"/>
      <c r="AH34" s="120"/>
      <c r="AI34" s="120"/>
      <c r="AK34" s="65"/>
    </row>
    <row r="35" spans="1:37" ht="13.8" thickBot="1" x14ac:dyDescent="0.3">
      <c r="A35" s="67"/>
      <c r="B35" s="68"/>
      <c r="C35" s="69"/>
      <c r="D35" s="70"/>
      <c r="E35" s="71">
        <f t="shared" si="33"/>
        <v>0</v>
      </c>
      <c r="F35" s="72" t="str">
        <f t="shared" si="34"/>
        <v/>
      </c>
      <c r="G35" s="73" t="str">
        <f t="shared" si="35"/>
        <v/>
      </c>
      <c r="H35" s="75"/>
      <c r="I35" s="67"/>
      <c r="J35" s="68"/>
      <c r="K35" s="79"/>
      <c r="L35" s="70"/>
      <c r="M35" s="41">
        <f t="shared" si="36"/>
        <v>0</v>
      </c>
      <c r="N35" s="41" t="str">
        <f t="shared" si="37"/>
        <v/>
      </c>
      <c r="O35" s="41" t="str">
        <f t="shared" si="38"/>
        <v/>
      </c>
      <c r="P35" s="45"/>
      <c r="Q35" s="54"/>
      <c r="R35" s="54"/>
      <c r="S35" s="54"/>
      <c r="T35" s="54"/>
      <c r="U35" s="54"/>
      <c r="V35" s="54"/>
      <c r="W35" s="54"/>
      <c r="X35" s="54"/>
      <c r="Y35" s="54"/>
      <c r="Z35" s="45"/>
      <c r="AA35" s="127"/>
      <c r="AB35" s="128"/>
      <c r="AC35" s="114"/>
      <c r="AD35" s="115"/>
      <c r="AE35" s="115"/>
      <c r="AF35" s="115"/>
      <c r="AG35" s="116"/>
      <c r="AH35" s="120"/>
      <c r="AI35" s="120"/>
      <c r="AK35" s="65"/>
    </row>
    <row r="36" spans="1:37" ht="13.8" thickBot="1" x14ac:dyDescent="0.3">
      <c r="A36" s="67"/>
      <c r="B36" s="68"/>
      <c r="C36" s="69"/>
      <c r="D36" s="70"/>
      <c r="E36" s="71">
        <f t="shared" si="33"/>
        <v>0</v>
      </c>
      <c r="F36" s="72" t="str">
        <f t="shared" si="34"/>
        <v/>
      </c>
      <c r="G36" s="73" t="str">
        <f t="shared" si="35"/>
        <v/>
      </c>
      <c r="H36" s="75"/>
      <c r="I36" s="67"/>
      <c r="J36" s="68"/>
      <c r="K36" s="79"/>
      <c r="L36" s="70"/>
      <c r="M36" s="41">
        <f t="shared" si="36"/>
        <v>0</v>
      </c>
      <c r="N36" s="41" t="str">
        <f t="shared" si="37"/>
        <v/>
      </c>
      <c r="O36" s="41" t="str">
        <f t="shared" si="38"/>
        <v/>
      </c>
      <c r="P36" s="45"/>
      <c r="Q36" s="54"/>
      <c r="R36" s="54"/>
      <c r="S36" s="54"/>
      <c r="T36" s="54"/>
      <c r="U36" s="54"/>
      <c r="V36" s="54"/>
      <c r="W36" s="54"/>
      <c r="X36" s="54"/>
      <c r="Y36" s="54"/>
      <c r="Z36" s="45"/>
      <c r="AA36" s="64" t="s">
        <v>62</v>
      </c>
      <c r="AB36" s="127"/>
      <c r="AC36" s="127"/>
      <c r="AD36" s="127"/>
      <c r="AE36" s="127"/>
      <c r="AF36" s="127"/>
      <c r="AG36" s="115"/>
      <c r="AH36" s="120"/>
      <c r="AI36" s="120"/>
      <c r="AK36" s="65"/>
    </row>
    <row r="37" spans="1:37" ht="13.8" thickBot="1" x14ac:dyDescent="0.3">
      <c r="A37" s="67"/>
      <c r="B37" s="68"/>
      <c r="C37" s="69"/>
      <c r="D37" s="70"/>
      <c r="E37" s="71">
        <f t="shared" si="33"/>
        <v>0</v>
      </c>
      <c r="F37" s="72" t="str">
        <f t="shared" si="34"/>
        <v/>
      </c>
      <c r="G37" s="73" t="str">
        <f t="shared" si="35"/>
        <v/>
      </c>
      <c r="H37" s="75"/>
      <c r="I37" s="67"/>
      <c r="J37" s="68"/>
      <c r="K37" s="79"/>
      <c r="L37" s="70"/>
      <c r="M37" s="41">
        <f t="shared" si="36"/>
        <v>0</v>
      </c>
      <c r="N37" s="41" t="str">
        <f t="shared" si="37"/>
        <v/>
      </c>
      <c r="O37" s="41" t="str">
        <f t="shared" si="38"/>
        <v/>
      </c>
      <c r="P37" s="45"/>
      <c r="Q37" s="49"/>
      <c r="R37" s="49"/>
      <c r="S37" s="49"/>
      <c r="T37" s="49"/>
      <c r="U37" s="49"/>
      <c r="V37" s="49"/>
      <c r="W37" s="49"/>
      <c r="X37" s="49"/>
      <c r="Y37" s="49"/>
      <c r="Z37" s="45"/>
      <c r="AA37" s="50" t="s">
        <v>56</v>
      </c>
      <c r="AB37" s="51">
        <v>3325</v>
      </c>
      <c r="AC37" s="88"/>
      <c r="AD37" s="52">
        <f t="shared" ref="AD37:AD39" si="42">IF(AG37&lt;&gt;"",AG37,3)*IF(AC37="A",4,IF(AC37="B",3,IF(AC37="C",2,IF(AC37="D",1,IF(AND(AC37&gt;=0,AC37&lt;=4,ISNUMBER(AC37)),AC37,0)))))</f>
        <v>0</v>
      </c>
      <c r="AE37" s="52" t="str">
        <f t="shared" ref="AE37:AE39" si="43">IF(OR(AC37="A",AC37="B",AC37="C",AC37="D",AC37="F",AND(AC37&gt;=0,AC37&lt;=4,ISNUMBER(AC37))),IF(AG37&lt;&gt;"",AG37,3),"")</f>
        <v/>
      </c>
      <c r="AF37" s="52" t="str">
        <f t="shared" ref="AF37:AF39" si="44">IF(OR(AC37="A",AC37="B",AC37="C",AC37="D",AC37="P",AND(AC37&gt;=0,AC37&lt;=4,ISNUMBER(AC37))),IF(AG37&lt;&gt;"",AG37,3),"")</f>
        <v/>
      </c>
      <c r="AG37" s="53">
        <v>5</v>
      </c>
      <c r="AH37" s="140"/>
      <c r="AI37" s="140"/>
      <c r="AK37" s="65"/>
    </row>
    <row r="38" spans="1:37" ht="13.8" thickBot="1" x14ac:dyDescent="0.3">
      <c r="A38" s="67"/>
      <c r="B38" s="68"/>
      <c r="C38" s="69"/>
      <c r="D38" s="70"/>
      <c r="E38" s="71">
        <f t="shared" si="33"/>
        <v>0</v>
      </c>
      <c r="F38" s="72" t="str">
        <f t="shared" si="34"/>
        <v/>
      </c>
      <c r="G38" s="73" t="str">
        <f t="shared" si="35"/>
        <v/>
      </c>
      <c r="H38" s="75"/>
      <c r="I38" s="67"/>
      <c r="J38" s="68"/>
      <c r="K38" s="79"/>
      <c r="L38" s="70"/>
      <c r="M38" s="41">
        <f t="shared" si="36"/>
        <v>0</v>
      </c>
      <c r="N38" s="41" t="str">
        <f t="shared" si="37"/>
        <v/>
      </c>
      <c r="O38" s="41" t="str">
        <f t="shared" si="38"/>
        <v/>
      </c>
      <c r="P38" s="45"/>
      <c r="Q38" s="49"/>
      <c r="R38" s="49"/>
      <c r="S38" s="49"/>
      <c r="T38" s="49"/>
      <c r="U38" s="49"/>
      <c r="V38" s="49"/>
      <c r="W38" s="49"/>
      <c r="X38" s="49"/>
      <c r="Y38" s="49"/>
      <c r="Z38" s="45"/>
      <c r="AA38" s="50" t="s">
        <v>56</v>
      </c>
      <c r="AB38" s="51">
        <v>4034</v>
      </c>
      <c r="AC38" s="88"/>
      <c r="AD38" s="52">
        <f t="shared" si="42"/>
        <v>0</v>
      </c>
      <c r="AE38" s="52" t="str">
        <f t="shared" si="43"/>
        <v/>
      </c>
      <c r="AF38" s="52" t="str">
        <f t="shared" si="44"/>
        <v/>
      </c>
      <c r="AG38" s="53">
        <v>4</v>
      </c>
      <c r="AH38" s="93"/>
      <c r="AI38" s="93"/>
      <c r="AK38" s="65"/>
    </row>
    <row r="39" spans="1:37" ht="13.8" thickBot="1" x14ac:dyDescent="0.3">
      <c r="A39" s="67"/>
      <c r="B39" s="68"/>
      <c r="C39" s="69"/>
      <c r="D39" s="70"/>
      <c r="E39" s="71">
        <f t="shared" si="33"/>
        <v>0</v>
      </c>
      <c r="F39" s="72" t="str">
        <f t="shared" si="34"/>
        <v/>
      </c>
      <c r="G39" s="73" t="str">
        <f t="shared" si="35"/>
        <v/>
      </c>
      <c r="H39" s="75"/>
      <c r="I39" s="67"/>
      <c r="J39" s="68"/>
      <c r="K39" s="79"/>
      <c r="L39" s="70"/>
      <c r="M39" s="41">
        <f t="shared" si="36"/>
        <v>0</v>
      </c>
      <c r="N39" s="41" t="str">
        <f t="shared" si="37"/>
        <v/>
      </c>
      <c r="O39" s="41" t="str">
        <f t="shared" si="38"/>
        <v/>
      </c>
      <c r="P39" s="45"/>
      <c r="Q39" s="40"/>
      <c r="R39" s="40"/>
      <c r="S39" s="40"/>
      <c r="T39" s="40"/>
      <c r="U39" s="40"/>
      <c r="V39" s="40"/>
      <c r="W39" s="40"/>
      <c r="X39" s="40"/>
      <c r="Y39" s="40"/>
      <c r="Z39" s="45"/>
      <c r="AA39" s="61"/>
      <c r="AB39" s="92"/>
      <c r="AC39" s="88"/>
      <c r="AD39" s="52">
        <f t="shared" si="42"/>
        <v>0</v>
      </c>
      <c r="AE39" s="52" t="str">
        <f t="shared" si="43"/>
        <v/>
      </c>
      <c r="AF39" s="52" t="str">
        <f t="shared" si="44"/>
        <v/>
      </c>
      <c r="AG39" s="53"/>
      <c r="AH39" s="93"/>
      <c r="AI39" s="93"/>
      <c r="AK39" s="65"/>
    </row>
    <row r="40" spans="1:37" ht="13.8" thickBot="1" x14ac:dyDescent="0.3">
      <c r="A40" s="67"/>
      <c r="B40" s="68"/>
      <c r="C40" s="69"/>
      <c r="D40" s="70"/>
      <c r="E40" s="71">
        <f t="shared" si="33"/>
        <v>0</v>
      </c>
      <c r="F40" s="72" t="str">
        <f t="shared" si="34"/>
        <v/>
      </c>
      <c r="G40" s="73" t="str">
        <f t="shared" si="35"/>
        <v/>
      </c>
      <c r="H40" s="75"/>
      <c r="I40" s="67"/>
      <c r="J40" s="68"/>
      <c r="K40" s="79"/>
      <c r="L40" s="70"/>
      <c r="M40" s="41">
        <f t="shared" si="36"/>
        <v>0</v>
      </c>
      <c r="N40" s="41" t="str">
        <f t="shared" si="37"/>
        <v/>
      </c>
      <c r="O40" s="41" t="str">
        <f t="shared" si="38"/>
        <v/>
      </c>
      <c r="P40" s="45"/>
      <c r="Q40" s="40"/>
      <c r="R40" s="40"/>
      <c r="S40" s="40"/>
      <c r="T40" s="40"/>
      <c r="U40" s="40"/>
      <c r="V40" s="40"/>
      <c r="W40" s="40"/>
      <c r="X40" s="40"/>
      <c r="Y40" s="40"/>
      <c r="Z40" s="45"/>
      <c r="AA40" s="129"/>
      <c r="AB40" s="30"/>
      <c r="AC40" s="30"/>
      <c r="AD40" s="41"/>
      <c r="AE40" s="41"/>
      <c r="AF40" s="41"/>
      <c r="AG40" s="60"/>
      <c r="AH40" s="109"/>
      <c r="AI40" s="109"/>
      <c r="AJ40" s="115"/>
      <c r="AK40" s="65"/>
    </row>
    <row r="41" spans="1:37" ht="13.8" thickBot="1" x14ac:dyDescent="0.3">
      <c r="A41" s="67"/>
      <c r="B41" s="68"/>
      <c r="C41" s="69"/>
      <c r="D41" s="70"/>
      <c r="E41" s="71">
        <f t="shared" si="33"/>
        <v>0</v>
      </c>
      <c r="F41" s="72" t="str">
        <f t="shared" si="34"/>
        <v/>
      </c>
      <c r="G41" s="73" t="str">
        <f t="shared" si="35"/>
        <v/>
      </c>
      <c r="H41" s="75"/>
      <c r="I41" s="67"/>
      <c r="J41" s="68"/>
      <c r="K41" s="79"/>
      <c r="L41" s="70"/>
      <c r="M41" s="41">
        <f t="shared" si="36"/>
        <v>0</v>
      </c>
      <c r="N41" s="41" t="str">
        <f t="shared" si="37"/>
        <v/>
      </c>
      <c r="O41" s="41" t="str">
        <f t="shared" si="38"/>
        <v/>
      </c>
      <c r="P41" s="45"/>
      <c r="Q41" s="55"/>
      <c r="R41" s="55"/>
      <c r="S41" s="55"/>
      <c r="T41" s="55"/>
      <c r="U41" s="55"/>
      <c r="V41" s="55"/>
      <c r="W41" s="55"/>
      <c r="X41" s="55"/>
      <c r="Y41" s="55"/>
      <c r="Z41" s="45"/>
      <c r="AA41" s="129"/>
      <c r="AB41" s="30"/>
      <c r="AC41" s="30"/>
      <c r="AD41" s="41"/>
      <c r="AE41" s="41"/>
      <c r="AF41" s="41"/>
      <c r="AG41" s="60"/>
      <c r="AH41" s="109"/>
      <c r="AI41" s="109"/>
      <c r="AJ41" s="115"/>
      <c r="AK41" s="65"/>
    </row>
    <row r="42" spans="1:37" ht="13.8" thickBot="1" x14ac:dyDescent="0.3">
      <c r="A42" s="67"/>
      <c r="B42" s="68"/>
      <c r="C42" s="69"/>
      <c r="D42" s="70"/>
      <c r="E42" s="71">
        <f t="shared" si="33"/>
        <v>0</v>
      </c>
      <c r="F42" s="72" t="str">
        <f t="shared" si="34"/>
        <v/>
      </c>
      <c r="G42" s="73" t="str">
        <f t="shared" si="35"/>
        <v/>
      </c>
      <c r="H42" s="75"/>
      <c r="I42" s="67"/>
      <c r="J42" s="68"/>
      <c r="K42" s="79"/>
      <c r="L42" s="70"/>
      <c r="M42" s="41">
        <f t="shared" si="36"/>
        <v>0</v>
      </c>
      <c r="N42" s="41" t="str">
        <f t="shared" si="37"/>
        <v/>
      </c>
      <c r="O42" s="41" t="str">
        <f t="shared" si="38"/>
        <v/>
      </c>
      <c r="P42" s="45"/>
      <c r="Q42" s="40"/>
      <c r="R42" s="40"/>
      <c r="S42" s="40"/>
      <c r="T42" s="40"/>
      <c r="U42" s="40"/>
      <c r="V42" s="40"/>
      <c r="W42" s="40"/>
      <c r="X42" s="40"/>
      <c r="Y42" s="40"/>
      <c r="Z42" s="45"/>
      <c r="AA42" s="130"/>
      <c r="AB42" s="120"/>
      <c r="AC42" s="114"/>
      <c r="AD42" s="115"/>
      <c r="AE42" s="115"/>
      <c r="AF42" s="115"/>
      <c r="AG42" s="116"/>
      <c r="AH42" s="120"/>
      <c r="AI42" s="120"/>
      <c r="AJ42" s="115"/>
      <c r="AK42" s="65"/>
    </row>
    <row r="43" spans="1:37" x14ac:dyDescent="0.25">
      <c r="A43" s="67"/>
      <c r="B43" s="68"/>
      <c r="C43" s="69"/>
      <c r="D43" s="70"/>
      <c r="E43" s="71">
        <f t="shared" si="33"/>
        <v>0</v>
      </c>
      <c r="F43" s="72" t="str">
        <f t="shared" si="34"/>
        <v/>
      </c>
      <c r="G43" s="73" t="str">
        <f t="shared" si="35"/>
        <v/>
      </c>
      <c r="H43" s="75"/>
      <c r="I43" s="67"/>
      <c r="J43" s="68"/>
      <c r="K43" s="79"/>
      <c r="L43" s="70"/>
      <c r="M43" s="41">
        <f t="shared" si="36"/>
        <v>0</v>
      </c>
      <c r="N43" s="41" t="str">
        <f t="shared" si="37"/>
        <v/>
      </c>
      <c r="O43" s="41" t="str">
        <f t="shared" si="38"/>
        <v/>
      </c>
      <c r="P43" s="45"/>
      <c r="Q43" s="40"/>
      <c r="R43" s="40"/>
      <c r="S43" s="40"/>
      <c r="T43" s="40"/>
      <c r="U43" s="40"/>
      <c r="V43" s="40"/>
      <c r="W43" s="40"/>
      <c r="X43" s="40"/>
      <c r="Y43" s="40"/>
      <c r="Z43" s="41"/>
      <c r="AA43" s="130"/>
      <c r="AB43" s="120"/>
      <c r="AC43" s="114"/>
      <c r="AD43" s="115"/>
      <c r="AE43" s="115"/>
      <c r="AF43" s="115"/>
      <c r="AG43" s="116"/>
      <c r="AH43" s="120"/>
      <c r="AI43" s="120"/>
      <c r="AJ43" s="115"/>
      <c r="AK43" s="65"/>
    </row>
    <row r="44" spans="1:37" x14ac:dyDescent="0.25">
      <c r="M44" s="41"/>
      <c r="N44" s="41"/>
      <c r="O44" s="41"/>
      <c r="P44" s="45"/>
      <c r="Q44" s="40"/>
      <c r="R44" s="40"/>
      <c r="S44" s="40"/>
      <c r="T44" s="40"/>
      <c r="U44" s="40"/>
      <c r="V44" s="40"/>
      <c r="W44" s="40"/>
      <c r="X44" s="40"/>
      <c r="Y44" s="40"/>
      <c r="Z44" s="45"/>
      <c r="AA44" s="130"/>
      <c r="AB44" s="120"/>
      <c r="AC44" s="114"/>
      <c r="AD44" s="115"/>
      <c r="AE44" s="115"/>
      <c r="AF44" s="115"/>
      <c r="AG44" s="116"/>
      <c r="AH44" s="120"/>
      <c r="AI44" s="120"/>
      <c r="AJ44" s="115"/>
      <c r="AK44" s="65"/>
    </row>
    <row r="45" spans="1:37" x14ac:dyDescent="0.25">
      <c r="A45" s="65"/>
      <c r="B45" s="65"/>
      <c r="C45" s="65"/>
      <c r="D45" s="65"/>
      <c r="E45" s="41"/>
      <c r="F45" s="41"/>
      <c r="G45" s="41"/>
      <c r="H45" s="41"/>
      <c r="I45" s="65"/>
      <c r="J45" s="65"/>
      <c r="K45" s="65"/>
      <c r="L45" s="65"/>
      <c r="M45" s="65"/>
      <c r="N45" s="65"/>
      <c r="O45" s="41"/>
      <c r="P45" s="41"/>
      <c r="Q45" s="55"/>
      <c r="R45" s="55"/>
      <c r="S45" s="55"/>
      <c r="T45" s="55"/>
      <c r="U45" s="55"/>
      <c r="V45" s="55"/>
      <c r="W45" s="55"/>
      <c r="X45" s="55"/>
      <c r="Y45" s="55"/>
      <c r="Z45" s="65"/>
      <c r="AA45" s="41"/>
      <c r="AB45" s="120"/>
      <c r="AC45" s="123"/>
      <c r="AD45" s="115"/>
      <c r="AE45" s="115"/>
      <c r="AF45" s="115"/>
      <c r="AG45" s="116"/>
      <c r="AH45" s="120"/>
      <c r="AI45" s="120"/>
      <c r="AJ45" s="115"/>
      <c r="AK45" s="65"/>
    </row>
    <row r="46" spans="1:37" x14ac:dyDescent="0.25">
      <c r="A46" s="65"/>
      <c r="B46" s="65"/>
      <c r="C46" s="65"/>
      <c r="D46" s="65"/>
      <c r="E46" s="41"/>
      <c r="F46" s="41"/>
      <c r="G46" s="41"/>
      <c r="H46" s="41"/>
      <c r="I46" s="65"/>
      <c r="J46" s="65"/>
      <c r="K46" s="65"/>
      <c r="L46" s="65"/>
      <c r="M46" s="65"/>
      <c r="N46" s="65"/>
      <c r="O46" s="41"/>
      <c r="P46" s="65"/>
      <c r="Q46" s="55"/>
      <c r="R46" s="55"/>
      <c r="S46" s="55"/>
      <c r="T46" s="55"/>
      <c r="U46" s="55"/>
      <c r="V46" s="55"/>
      <c r="W46" s="55"/>
      <c r="X46" s="55"/>
      <c r="Y46" s="55"/>
      <c r="Z46" s="65"/>
      <c r="AA46" s="41"/>
      <c r="AB46" s="41"/>
      <c r="AC46" s="66"/>
      <c r="AD46" s="41"/>
      <c r="AE46" s="41"/>
      <c r="AF46" s="41"/>
      <c r="AG46" s="42"/>
      <c r="AH46" s="168"/>
      <c r="AI46" s="168"/>
      <c r="AK46" s="65"/>
    </row>
    <row r="47" spans="1:37" x14ac:dyDescent="0.25">
      <c r="A47" s="65"/>
      <c r="B47" s="65"/>
      <c r="C47" s="65"/>
      <c r="D47" s="65"/>
      <c r="E47" s="41"/>
      <c r="F47" s="41"/>
      <c r="G47" s="41"/>
      <c r="H47" s="41"/>
      <c r="I47" s="65"/>
      <c r="J47" s="65"/>
      <c r="K47" s="65"/>
      <c r="L47" s="65"/>
      <c r="M47" s="65"/>
      <c r="N47" s="65"/>
      <c r="O47" s="41"/>
      <c r="P47" s="65"/>
      <c r="Q47" s="65"/>
      <c r="R47" s="65"/>
      <c r="S47" s="65"/>
      <c r="T47" s="65"/>
      <c r="U47" s="65"/>
      <c r="V47" s="65"/>
      <c r="W47" s="65"/>
      <c r="X47" s="65"/>
      <c r="Y47" s="65"/>
      <c r="Z47" s="65"/>
      <c r="AA47" s="41"/>
      <c r="AB47" s="41"/>
      <c r="AC47" s="66"/>
      <c r="AD47" s="41"/>
      <c r="AE47" s="41"/>
      <c r="AF47" s="41"/>
      <c r="AG47" s="42"/>
      <c r="AH47" s="168"/>
      <c r="AI47" s="168"/>
      <c r="AK47" s="65"/>
    </row>
    <row r="48" spans="1:37" x14ac:dyDescent="0.25">
      <c r="A48" s="65"/>
      <c r="B48" s="65"/>
      <c r="C48" s="65"/>
      <c r="D48" s="65"/>
      <c r="E48" s="41"/>
      <c r="F48" s="41"/>
      <c r="G48" s="41"/>
      <c r="H48" s="41"/>
      <c r="I48" s="65"/>
      <c r="J48" s="65"/>
      <c r="K48" s="65"/>
      <c r="L48" s="65"/>
      <c r="M48" s="65"/>
      <c r="N48" s="65"/>
      <c r="O48" s="41"/>
      <c r="P48" s="65"/>
      <c r="Q48" s="65"/>
      <c r="R48" s="65"/>
      <c r="S48" s="65"/>
      <c r="T48" s="65"/>
      <c r="U48" s="65"/>
      <c r="V48" s="65"/>
      <c r="W48" s="65"/>
      <c r="X48" s="65"/>
      <c r="Y48" s="65"/>
      <c r="Z48" s="65"/>
      <c r="AA48" s="41"/>
      <c r="AB48" s="85"/>
      <c r="AC48" s="66"/>
      <c r="AD48" s="41"/>
      <c r="AE48" s="41"/>
      <c r="AF48" s="41"/>
      <c r="AG48" s="42"/>
      <c r="AH48" s="168"/>
      <c r="AI48" s="168"/>
      <c r="AK48" s="65"/>
    </row>
    <row r="49" spans="1:37" x14ac:dyDescent="0.25">
      <c r="A49" s="65"/>
      <c r="B49" s="65"/>
      <c r="C49" s="65"/>
      <c r="D49" s="65"/>
      <c r="E49" s="41"/>
      <c r="F49" s="41"/>
      <c r="G49" s="41"/>
      <c r="H49" s="41"/>
      <c r="I49" s="65"/>
      <c r="J49" s="65"/>
      <c r="K49" s="65"/>
      <c r="L49" s="65"/>
      <c r="M49" s="65"/>
      <c r="N49" s="65"/>
      <c r="O49" s="41"/>
      <c r="P49" s="65"/>
      <c r="Q49" s="65"/>
      <c r="R49" s="65"/>
      <c r="S49" s="65"/>
      <c r="T49" s="65"/>
      <c r="U49" s="65"/>
      <c r="V49" s="65"/>
      <c r="W49" s="65"/>
      <c r="X49" s="65"/>
      <c r="Y49" s="65"/>
      <c r="Z49" s="65"/>
      <c r="AA49" s="41"/>
      <c r="AB49" s="85"/>
      <c r="AC49" s="66"/>
      <c r="AD49" s="41"/>
      <c r="AE49" s="41"/>
      <c r="AF49" s="41"/>
      <c r="AG49" s="42"/>
      <c r="AH49" s="168"/>
      <c r="AI49" s="168"/>
      <c r="AK49" s="65"/>
    </row>
    <row r="50" spans="1:37" x14ac:dyDescent="0.25">
      <c r="A50" s="65"/>
      <c r="B50" s="65"/>
      <c r="C50" s="65"/>
      <c r="D50" s="65"/>
      <c r="E50" s="41"/>
      <c r="F50" s="41"/>
      <c r="G50" s="41"/>
      <c r="H50" s="41"/>
      <c r="I50" s="65"/>
      <c r="J50" s="65"/>
      <c r="K50" s="65"/>
      <c r="L50" s="65"/>
      <c r="M50" s="65"/>
      <c r="N50" s="65"/>
      <c r="O50" s="41"/>
      <c r="P50" s="65"/>
      <c r="Q50" s="65"/>
      <c r="R50" s="65"/>
      <c r="S50" s="65"/>
      <c r="T50" s="65"/>
      <c r="U50" s="65"/>
      <c r="V50" s="65"/>
      <c r="W50" s="65"/>
      <c r="X50" s="65"/>
      <c r="Y50" s="65"/>
      <c r="Z50" s="65"/>
      <c r="AA50" s="41"/>
      <c r="AB50" s="41"/>
      <c r="AC50" s="66"/>
      <c r="AD50" s="41"/>
      <c r="AE50" s="41"/>
      <c r="AF50" s="41"/>
      <c r="AG50" s="42"/>
      <c r="AH50" s="168"/>
      <c r="AI50" s="168"/>
      <c r="AK50" s="65"/>
    </row>
    <row r="51" spans="1:37" x14ac:dyDescent="0.25">
      <c r="A51" s="65"/>
      <c r="B51" s="65"/>
      <c r="C51" s="65"/>
      <c r="D51" s="65"/>
      <c r="E51" s="41"/>
      <c r="F51" s="41"/>
      <c r="G51" s="41"/>
      <c r="H51" s="41"/>
      <c r="I51" s="65"/>
      <c r="J51" s="65"/>
      <c r="K51" s="65"/>
      <c r="L51" s="65"/>
      <c r="M51" s="65"/>
      <c r="N51" s="65"/>
      <c r="O51" s="41"/>
      <c r="P51" s="65"/>
      <c r="Q51" s="65"/>
      <c r="R51" s="65"/>
      <c r="S51" s="65"/>
      <c r="T51" s="65"/>
      <c r="U51" s="65"/>
      <c r="V51" s="65"/>
      <c r="W51" s="65"/>
      <c r="X51" s="65"/>
      <c r="Y51" s="65"/>
      <c r="Z51" s="65"/>
      <c r="AA51" s="41"/>
      <c r="AB51" s="66"/>
      <c r="AC51" s="66"/>
      <c r="AD51" s="41"/>
      <c r="AE51" s="41"/>
      <c r="AF51" s="41"/>
      <c r="AG51" s="42"/>
      <c r="AH51" s="168"/>
      <c r="AI51" s="168"/>
      <c r="AK51" s="65"/>
    </row>
    <row r="52" spans="1:37" x14ac:dyDescent="0.25">
      <c r="A52" s="65"/>
      <c r="B52" s="65"/>
      <c r="C52" s="65"/>
      <c r="D52" s="65"/>
      <c r="E52" s="41"/>
      <c r="F52" s="41"/>
      <c r="G52" s="41"/>
      <c r="H52" s="41"/>
      <c r="I52" s="65"/>
      <c r="J52" s="65"/>
      <c r="K52" s="65"/>
      <c r="L52" s="65"/>
      <c r="M52" s="65"/>
      <c r="N52" s="65"/>
      <c r="O52" s="41"/>
      <c r="P52" s="65"/>
      <c r="Q52" s="65"/>
      <c r="R52" s="65"/>
      <c r="S52" s="65"/>
      <c r="T52" s="65"/>
      <c r="U52" s="65"/>
      <c r="V52" s="65"/>
      <c r="W52" s="65"/>
      <c r="X52" s="65"/>
      <c r="Y52" s="65"/>
      <c r="Z52" s="65"/>
      <c r="AA52" s="41"/>
      <c r="AB52" s="66"/>
      <c r="AC52" s="66"/>
      <c r="AD52" s="41"/>
      <c r="AE52" s="41"/>
      <c r="AF52" s="41"/>
      <c r="AG52" s="42"/>
      <c r="AH52" s="153"/>
      <c r="AI52" s="153"/>
      <c r="AK52" s="65"/>
    </row>
    <row r="53" spans="1:37" x14ac:dyDescent="0.25">
      <c r="A53" s="65"/>
      <c r="B53" s="65"/>
      <c r="C53" s="65"/>
      <c r="D53" s="65"/>
      <c r="E53" s="41"/>
      <c r="F53" s="41"/>
      <c r="G53" s="41"/>
      <c r="H53" s="41"/>
      <c r="I53" s="65"/>
      <c r="J53" s="65"/>
      <c r="K53" s="65"/>
      <c r="L53" s="65"/>
      <c r="M53" s="65"/>
      <c r="N53" s="65"/>
      <c r="O53" s="41"/>
      <c r="P53" s="65"/>
      <c r="Q53" s="65"/>
      <c r="R53" s="65"/>
      <c r="S53" s="65"/>
      <c r="T53" s="65"/>
      <c r="U53" s="65"/>
      <c r="V53" s="65"/>
      <c r="W53" s="65"/>
      <c r="X53" s="65"/>
      <c r="Y53" s="65"/>
      <c r="Z53" s="65"/>
      <c r="AA53" s="86"/>
      <c r="AB53" s="41"/>
      <c r="AC53" s="41"/>
      <c r="AD53" s="41"/>
      <c r="AE53" s="41"/>
      <c r="AF53" s="41"/>
      <c r="AG53" s="41"/>
      <c r="AH53" s="41"/>
      <c r="AI53" s="41"/>
      <c r="AK53" s="65"/>
    </row>
    <row r="54" spans="1:37" x14ac:dyDescent="0.25">
      <c r="A54" s="65"/>
      <c r="B54" s="65"/>
      <c r="C54" s="65"/>
      <c r="D54" s="65"/>
      <c r="E54" s="41"/>
      <c r="F54" s="41"/>
      <c r="G54" s="41"/>
      <c r="H54" s="41"/>
      <c r="I54" s="65"/>
      <c r="J54" s="65"/>
      <c r="K54" s="65"/>
      <c r="L54" s="65"/>
      <c r="M54" s="65"/>
      <c r="N54" s="65"/>
      <c r="O54" s="41"/>
      <c r="P54" s="65"/>
      <c r="Q54" s="65"/>
      <c r="R54" s="65"/>
      <c r="S54" s="65"/>
      <c r="T54" s="65"/>
      <c r="U54" s="65"/>
      <c r="V54" s="65"/>
      <c r="W54" s="65"/>
      <c r="X54" s="65"/>
      <c r="Y54" s="65"/>
      <c r="Z54" s="65"/>
      <c r="AA54" s="41"/>
      <c r="AB54" s="86"/>
      <c r="AC54" s="86"/>
      <c r="AD54" s="86"/>
      <c r="AE54" s="86"/>
      <c r="AF54" s="86"/>
      <c r="AG54" s="86"/>
      <c r="AH54" s="86"/>
      <c r="AI54" s="86"/>
    </row>
    <row r="55" spans="1:37" x14ac:dyDescent="0.25">
      <c r="A55" s="65"/>
      <c r="B55" s="65"/>
      <c r="C55" s="65"/>
      <c r="D55" s="65"/>
      <c r="E55" s="41"/>
      <c r="F55" s="41"/>
      <c r="G55" s="41"/>
      <c r="H55" s="41"/>
      <c r="I55" s="65"/>
      <c r="J55" s="65"/>
      <c r="K55" s="65"/>
      <c r="L55" s="65"/>
      <c r="M55" s="65"/>
      <c r="N55" s="65"/>
      <c r="O55" s="41"/>
      <c r="P55" s="65"/>
      <c r="Q55" s="65"/>
      <c r="R55" s="65"/>
      <c r="S55" s="65"/>
      <c r="T55" s="65"/>
      <c r="U55" s="65"/>
      <c r="V55" s="65"/>
      <c r="W55" s="65"/>
      <c r="X55" s="65"/>
      <c r="Y55" s="65"/>
      <c r="Z55" s="65"/>
      <c r="AA55" s="41"/>
      <c r="AB55" s="41"/>
      <c r="AC55" s="41"/>
      <c r="AD55" s="41"/>
      <c r="AE55" s="41"/>
      <c r="AF55" s="41"/>
      <c r="AG55" s="41"/>
      <c r="AH55" s="41"/>
      <c r="AI55" s="41"/>
    </row>
    <row r="56" spans="1:37" x14ac:dyDescent="0.25">
      <c r="L56" s="65"/>
      <c r="M56" s="65"/>
      <c r="N56" s="65"/>
      <c r="O56" s="41"/>
      <c r="P56" s="65"/>
      <c r="Q56" s="65"/>
      <c r="R56" s="65"/>
      <c r="S56" s="65"/>
      <c r="T56" s="65"/>
      <c r="U56" s="65"/>
      <c r="V56" s="65"/>
      <c r="W56" s="65"/>
      <c r="X56" s="65"/>
      <c r="Y56" s="65"/>
      <c r="Z56" s="65"/>
      <c r="AB56" s="45"/>
      <c r="AC56" s="45"/>
      <c r="AD56" s="45"/>
      <c r="AE56" s="45"/>
      <c r="AF56" s="45"/>
      <c r="AG56" s="41"/>
      <c r="AH56" s="45"/>
      <c r="AI56" s="45"/>
    </row>
    <row r="57" spans="1:37" x14ac:dyDescent="0.25">
      <c r="L57" s="65"/>
      <c r="M57" s="65"/>
      <c r="N57" s="65"/>
      <c r="O57" s="41"/>
      <c r="P57" s="65"/>
      <c r="Q57" s="65"/>
      <c r="R57" s="65"/>
      <c r="S57" s="65"/>
      <c r="T57" s="65"/>
      <c r="U57" s="65"/>
      <c r="V57" s="65"/>
      <c r="W57" s="65"/>
      <c r="X57" s="65"/>
      <c r="Y57" s="65"/>
      <c r="Z57" s="65"/>
    </row>
    <row r="58" spans="1:37" x14ac:dyDescent="0.25">
      <c r="L58" s="65"/>
      <c r="M58" s="65"/>
      <c r="N58" s="65"/>
      <c r="O58" s="41"/>
      <c r="P58" s="65"/>
      <c r="Q58" s="65"/>
      <c r="R58" s="65"/>
      <c r="S58" s="65"/>
      <c r="T58" s="65"/>
      <c r="U58" s="65"/>
      <c r="V58" s="65"/>
      <c r="W58" s="65"/>
      <c r="X58" s="65"/>
      <c r="Y58" s="65"/>
      <c r="Z58" s="65"/>
    </row>
    <row r="59" spans="1:37" x14ac:dyDescent="0.25">
      <c r="L59" s="65"/>
      <c r="P59" s="65"/>
      <c r="Q59" s="65"/>
      <c r="R59" s="65"/>
      <c r="S59" s="65"/>
      <c r="T59" s="65"/>
      <c r="U59" s="65"/>
      <c r="V59" s="65"/>
      <c r="W59" s="65"/>
      <c r="X59" s="65"/>
      <c r="Y59" s="65"/>
      <c r="Z59" s="65"/>
    </row>
    <row r="60" spans="1:37" x14ac:dyDescent="0.25">
      <c r="Q60" s="65"/>
      <c r="R60" s="65"/>
      <c r="S60" s="65"/>
      <c r="T60" s="65"/>
      <c r="U60" s="65"/>
      <c r="V60" s="65"/>
      <c r="W60" s="65"/>
      <c r="X60" s="65"/>
      <c r="Y60" s="65"/>
    </row>
  </sheetData>
  <sheetProtection algorithmName="SHA-512" hashValue="aNaDquJ9NJqcwENIXEOYCQUOS3noElltND4jl5d5oOdlhuds23QpJGFSSI+XK0JIhcbYqAQIpQM4hU/oD2VzgQ==" saltValue="uzMIzcNOCbPJgHIPX/qq0g==" spinCount="100000" sheet="1" objects="1" scenarios="1"/>
  <mergeCells count="59">
    <mergeCell ref="AH49:AI49"/>
    <mergeCell ref="AH50:AI50"/>
    <mergeCell ref="AH51:AI51"/>
    <mergeCell ref="AH52:AI52"/>
    <mergeCell ref="Q23:R23"/>
    <mergeCell ref="AH46:AI46"/>
    <mergeCell ref="AH47:AI47"/>
    <mergeCell ref="AH48:AI48"/>
    <mergeCell ref="A24:L24"/>
    <mergeCell ref="Q19:R19"/>
    <mergeCell ref="Q20:R20"/>
    <mergeCell ref="Q21:R21"/>
    <mergeCell ref="C22:D22"/>
    <mergeCell ref="I22:L22"/>
    <mergeCell ref="C21:D21"/>
    <mergeCell ref="I21:L21"/>
    <mergeCell ref="Q22:R22"/>
    <mergeCell ref="C23:D23"/>
    <mergeCell ref="I23:L23"/>
    <mergeCell ref="C19:D19"/>
    <mergeCell ref="I19:L19"/>
    <mergeCell ref="C20:D20"/>
    <mergeCell ref="I20:L20"/>
    <mergeCell ref="Q15:W15"/>
    <mergeCell ref="C14:D14"/>
    <mergeCell ref="I14:L14"/>
    <mergeCell ref="C15:D15"/>
    <mergeCell ref="I15:L15"/>
    <mergeCell ref="Q17:R17"/>
    <mergeCell ref="Q18:R18"/>
    <mergeCell ref="C17:D17"/>
    <mergeCell ref="I17:L17"/>
    <mergeCell ref="C16:D16"/>
    <mergeCell ref="I16:L16"/>
    <mergeCell ref="C18:D18"/>
    <mergeCell ref="I18:L18"/>
    <mergeCell ref="X13:Y13"/>
    <mergeCell ref="C10:D10"/>
    <mergeCell ref="I10:L10"/>
    <mergeCell ref="X11:Y11"/>
    <mergeCell ref="C13:D13"/>
    <mergeCell ref="I13:L13"/>
    <mergeCell ref="C11:D11"/>
    <mergeCell ref="I11:L11"/>
    <mergeCell ref="C12:D12"/>
    <mergeCell ref="I12:L12"/>
    <mergeCell ref="C8:D8"/>
    <mergeCell ref="I8:L8"/>
    <mergeCell ref="X8:Y8"/>
    <mergeCell ref="AH9:AI9"/>
    <mergeCell ref="C9:D9"/>
    <mergeCell ref="I9:L9"/>
    <mergeCell ref="B1:Q1"/>
    <mergeCell ref="S1:Y1"/>
    <mergeCell ref="AG1:AI1"/>
    <mergeCell ref="C7:D7"/>
    <mergeCell ref="I7:L7"/>
    <mergeCell ref="X7:Y7"/>
    <mergeCell ref="Z1:AB1"/>
  </mergeCells>
  <conditionalFormatting sqref="AB50 AB46:AB47">
    <cfRule type="expression" dxfId="36" priority="108" stopIfTrue="1">
      <formula>(AD46="")</formula>
    </cfRule>
    <cfRule type="expression" dxfId="35" priority="109" stopIfTrue="1">
      <formula>(NOT(OR(AD46="A",AD46="B",AD46="C",AD46="D",AD46="X",AD46="P")))</formula>
    </cfRule>
  </conditionalFormatting>
  <conditionalFormatting sqref="AA45:AA51">
    <cfRule type="expression" dxfId="34" priority="110" stopIfTrue="1">
      <formula>(AC46="")</formula>
    </cfRule>
    <cfRule type="expression" dxfId="33" priority="111" stopIfTrue="1">
      <formula>(NOT(OR(AC46="A",AC46="B",AC46="C",AC46="D",AC46="X",AC46="P",AND(AC46&gt;=0,AC46&lt;=4,ISNUMBER(AC46)))))</formula>
    </cfRule>
  </conditionalFormatting>
  <conditionalFormatting sqref="A28:A43 I28:I43 Q7:Q12 A7:A15 A17 A19:A23 AA37:AA39 AA19:AA26 AA9:AA16 AA31:AA33">
    <cfRule type="expression" dxfId="32" priority="107" stopIfTrue="1">
      <formula>(C7="")</formula>
    </cfRule>
  </conditionalFormatting>
  <conditionalFormatting sqref="B28:B43 J28:J43 AB42:AB45 R7:R12 B7:B15 B17 B19:B23 AB37:AB39 AB19:AB26 AB9:AB16 AB31:AB33">
    <cfRule type="expression" dxfId="31" priority="106" stopIfTrue="1">
      <formula>(C7="")</formula>
    </cfRule>
  </conditionalFormatting>
  <conditionalFormatting sqref="I28">
    <cfRule type="expression" dxfId="30" priority="97" stopIfTrue="1">
      <formula>(K28="")</formula>
    </cfRule>
  </conditionalFormatting>
  <conditionalFormatting sqref="J28">
    <cfRule type="expression" dxfId="29" priority="96" stopIfTrue="1">
      <formula>(K28="")</formula>
    </cfRule>
  </conditionalFormatting>
  <conditionalFormatting sqref="Q7">
    <cfRule type="expression" dxfId="28" priority="95" stopIfTrue="1">
      <formula>(S7="")</formula>
    </cfRule>
  </conditionalFormatting>
  <conditionalFormatting sqref="R7">
    <cfRule type="expression" dxfId="27" priority="94" stopIfTrue="1">
      <formula>(S7="")</formula>
    </cfRule>
  </conditionalFormatting>
  <conditionalFormatting sqref="A28">
    <cfRule type="expression" dxfId="26" priority="99" stopIfTrue="1">
      <formula>(C28="")</formula>
    </cfRule>
  </conditionalFormatting>
  <conditionalFormatting sqref="B28">
    <cfRule type="expression" dxfId="25" priority="98" stopIfTrue="1">
      <formula>(C28="")</formula>
    </cfRule>
  </conditionalFormatting>
  <conditionalFormatting sqref="W7:W11 H7:H17 H19:H23 AG37:AG39 AG19:AG26 AG9:AG16 AG31:AG33">
    <cfRule type="expression" dxfId="24" priority="91" stopIfTrue="1">
      <formula>H7&lt;&gt;""</formula>
    </cfRule>
  </conditionalFormatting>
  <conditionalFormatting sqref="AA40:AA42">
    <cfRule type="expression" dxfId="23" priority="44" stopIfTrue="1">
      <formula>(AC42="")</formula>
    </cfRule>
  </conditionalFormatting>
  <conditionalFormatting sqref="AA43:AA44">
    <cfRule type="expression" dxfId="22" priority="575" stopIfTrue="1">
      <formula>(#REF!="")</formula>
    </cfRule>
  </conditionalFormatting>
  <conditionalFormatting sqref="A16">
    <cfRule type="expression" dxfId="21" priority="14" stopIfTrue="1">
      <formula>(C16="")</formula>
    </cfRule>
  </conditionalFormatting>
  <conditionalFormatting sqref="B16">
    <cfRule type="expression" dxfId="20" priority="13" stopIfTrue="1">
      <formula>(C16="")</formula>
    </cfRule>
  </conditionalFormatting>
  <conditionalFormatting sqref="Q3">
    <cfRule type="expression" dxfId="19" priority="594" stopIfTrue="1">
      <formula>SUM(U7:U11)&lt;14</formula>
    </cfRule>
    <cfRule type="expression" dxfId="18" priority="595" stopIfTrue="1">
      <formula>SUM(U7:U11)&gt;14</formula>
    </cfRule>
  </conditionalFormatting>
  <conditionalFormatting sqref="Q18:R18">
    <cfRule type="expression" dxfId="17" priority="10">
      <formula>$Q$18&lt;2</formula>
    </cfRule>
  </conditionalFormatting>
  <conditionalFormatting sqref="A3">
    <cfRule type="expression" dxfId="16" priority="610" stopIfTrue="1">
      <formula>SUM(F7:F23)&lt;41</formula>
    </cfRule>
    <cfRule type="expression" dxfId="15" priority="611" stopIfTrue="1">
      <formula>SUM(F7:F23)&gt;42</formula>
    </cfRule>
  </conditionalFormatting>
  <conditionalFormatting sqref="A18">
    <cfRule type="expression" dxfId="14" priority="9" stopIfTrue="1">
      <formula>(C18="")</formula>
    </cfRule>
  </conditionalFormatting>
  <conditionalFormatting sqref="B18">
    <cfRule type="expression" dxfId="13" priority="8" stopIfTrue="1">
      <formula>(C18="")</formula>
    </cfRule>
  </conditionalFormatting>
  <conditionalFormatting sqref="H18">
    <cfRule type="expression" dxfId="12" priority="7" stopIfTrue="1">
      <formula>H18&lt;&gt;""</formula>
    </cfRule>
  </conditionalFormatting>
  <conditionalFormatting sqref="AA18">
    <cfRule type="expression" dxfId="11" priority="6" stopIfTrue="1">
      <formula>(AC18="")</formula>
    </cfRule>
  </conditionalFormatting>
  <conditionalFormatting sqref="AB18">
    <cfRule type="expression" dxfId="10" priority="5" stopIfTrue="1">
      <formula>(AC18="")</formula>
    </cfRule>
  </conditionalFormatting>
  <conditionalFormatting sqref="AG18">
    <cfRule type="expression" dxfId="9" priority="4" stopIfTrue="1">
      <formula>AG18&lt;&gt;""</formula>
    </cfRule>
  </conditionalFormatting>
  <conditionalFormatting sqref="AA7:AA8">
    <cfRule type="expression" dxfId="8" priority="652" stopIfTrue="1">
      <formula>SUM(AF9:AF26)&lt;56</formula>
    </cfRule>
    <cfRule type="expression" dxfId="7" priority="653" stopIfTrue="1">
      <formula>SUM(AF9:AF26)&gt;56</formula>
    </cfRule>
  </conditionalFormatting>
  <conditionalFormatting sqref="AA17">
    <cfRule type="expression" dxfId="6" priority="3" stopIfTrue="1">
      <formula>(AC17="")</formula>
    </cfRule>
  </conditionalFormatting>
  <conditionalFormatting sqref="AB17">
    <cfRule type="expression" dxfId="5" priority="2" stopIfTrue="1">
      <formula>(AC17="")</formula>
    </cfRule>
  </conditionalFormatting>
  <conditionalFormatting sqref="AG17">
    <cfRule type="expression" dxfId="4" priority="1" stopIfTrue="1">
      <formula>AG17&lt;&gt;""</formula>
    </cfRule>
  </conditionalFormatting>
  <conditionalFormatting sqref="AA28">
    <cfRule type="expression" dxfId="3" priority="659" stopIfTrue="1">
      <formula>SUM(AF31:AF33,AF37:AF39)&lt;9</formula>
    </cfRule>
    <cfRule type="expression" dxfId="2" priority="660" stopIfTrue="1">
      <formula>SUM(AF31:AF33,AF37:AF39)&gt;9</formula>
    </cfRule>
  </conditionalFormatting>
  <conditionalFormatting sqref="AA3">
    <cfRule type="expression" dxfId="1" priority="661" stopIfTrue="1">
      <formula>SUM(AE9:AE26,AE31:AE33,AE37:AE39)&lt;65</formula>
    </cfRule>
    <cfRule type="expression" dxfId="0" priority="662" stopIfTrue="1">
      <formula>SUM(AE9:AE26,AE31:AE33,AE37:AE39)&gt;66</formula>
    </cfRule>
  </conditionalFormatting>
  <printOptions horizontalCentered="1" verticalCentered="1"/>
  <pageMargins left="0.3" right="0.3" top="0.2" bottom="0.2" header="0.5" footer="0.5"/>
  <pageSetup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zoomScaleNormal="100" workbookViewId="0">
      <selection activeCell="D11" sqref="D11"/>
    </sheetView>
  </sheetViews>
  <sheetFormatPr defaultColWidth="9.109375" defaultRowHeight="13.2" x14ac:dyDescent="0.25"/>
  <cols>
    <col min="1" max="1" width="4" style="22" customWidth="1"/>
    <col min="2" max="2" width="17" style="22" customWidth="1"/>
    <col min="3" max="3" width="12" style="22" customWidth="1"/>
    <col min="4" max="4" width="19.44140625" style="22" customWidth="1"/>
    <col min="5" max="5" width="31.109375" style="23" customWidth="1"/>
    <col min="6" max="6" width="13.88671875" style="23" customWidth="1"/>
    <col min="7" max="7" width="9.109375" style="22" hidden="1" customWidth="1"/>
    <col min="8" max="8" width="0.44140625" style="22" customWidth="1"/>
    <col min="9" max="9" width="9.109375" style="22" hidden="1" customWidth="1"/>
    <col min="10" max="16384" width="9.109375" style="22"/>
  </cols>
  <sheetData>
    <row r="1" spans="1:8" s="6" customFormat="1" ht="18.600000000000001" customHeight="1" x14ac:dyDescent="0.3">
      <c r="A1" s="177" t="s">
        <v>2</v>
      </c>
      <c r="B1" s="177"/>
      <c r="C1" s="177"/>
      <c r="D1" s="177"/>
      <c r="E1" s="177"/>
      <c r="F1" s="177"/>
      <c r="G1" s="5"/>
      <c r="H1" s="5"/>
    </row>
    <row r="2" spans="1:8" s="8" customFormat="1" ht="15.9" customHeight="1" x14ac:dyDescent="0.3">
      <c r="A2" s="178" t="s">
        <v>3</v>
      </c>
      <c r="B2" s="178"/>
      <c r="C2" s="178"/>
      <c r="D2" s="178"/>
      <c r="E2" s="178"/>
      <c r="F2" s="178"/>
      <c r="G2" s="7"/>
      <c r="H2" s="7"/>
    </row>
    <row r="3" spans="1:8" s="8" customFormat="1" ht="14.85" customHeight="1" x14ac:dyDescent="0.3">
      <c r="A3" s="178" t="s">
        <v>85</v>
      </c>
      <c r="B3" s="178"/>
      <c r="C3" s="178"/>
      <c r="D3" s="178"/>
      <c r="E3" s="178"/>
      <c r="F3" s="178"/>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4</v>
      </c>
      <c r="B6" s="12"/>
      <c r="C6" s="12"/>
      <c r="D6" s="12"/>
      <c r="E6" s="13" t="s">
        <v>5</v>
      </c>
      <c r="F6" s="10"/>
      <c r="G6" s="7"/>
      <c r="H6" s="7"/>
    </row>
    <row r="7" spans="1:8" s="8" customFormat="1" ht="17.399999999999999" x14ac:dyDescent="0.3">
      <c r="A7" s="9"/>
      <c r="B7" s="179" t="str">
        <f>LM!B1</f>
        <v>STUDENT NAME</v>
      </c>
      <c r="C7" s="179"/>
      <c r="D7" s="179"/>
      <c r="E7" s="180"/>
      <c r="F7" s="181"/>
      <c r="G7" s="7"/>
      <c r="H7" s="7"/>
    </row>
    <row r="8" spans="1:8" s="8" customFormat="1" ht="10.5" customHeight="1" x14ac:dyDescent="0.3">
      <c r="A8" s="24"/>
      <c r="B8" s="24"/>
      <c r="C8" s="24"/>
      <c r="D8" s="24"/>
      <c r="E8" s="25"/>
      <c r="F8" s="10"/>
      <c r="G8" s="7"/>
      <c r="H8" s="7"/>
    </row>
    <row r="9" spans="1:8" s="8" customFormat="1" ht="18" x14ac:dyDescent="0.35">
      <c r="A9" s="26" t="s">
        <v>6</v>
      </c>
      <c r="B9" s="27"/>
      <c r="C9" s="27"/>
      <c r="D9" s="27"/>
      <c r="E9" s="28" t="s">
        <v>7</v>
      </c>
      <c r="F9" s="10"/>
      <c r="G9" s="7"/>
      <c r="H9" s="7"/>
    </row>
    <row r="10" spans="1:8" s="8" customFormat="1" ht="18.600000000000001" customHeight="1" x14ac:dyDescent="0.3">
      <c r="A10" s="24"/>
      <c r="B10" s="182" t="str">
        <f>LM!S1</f>
        <v>999-99-999</v>
      </c>
      <c r="C10" s="182"/>
      <c r="D10" s="182"/>
      <c r="E10" s="131">
        <f>LM!Q15</f>
        <v>0</v>
      </c>
      <c r="F10" s="10"/>
      <c r="G10" s="7"/>
      <c r="H10" s="7"/>
    </row>
    <row r="11" spans="1:8" s="8" customFormat="1" ht="18" x14ac:dyDescent="0.35">
      <c r="A11" s="11"/>
      <c r="B11" s="12"/>
      <c r="C11" s="12"/>
      <c r="D11" s="12"/>
      <c r="E11" s="15"/>
      <c r="F11" s="10"/>
      <c r="G11" s="7"/>
      <c r="H11" s="7"/>
    </row>
    <row r="12" spans="1:8" s="8" customFormat="1" ht="18" x14ac:dyDescent="0.35">
      <c r="A12" s="13" t="s">
        <v>8</v>
      </c>
      <c r="B12" s="10"/>
      <c r="C12" s="10"/>
      <c r="D12" s="10"/>
      <c r="E12" s="16" t="s">
        <v>9</v>
      </c>
      <c r="F12" s="16"/>
      <c r="G12" s="7"/>
      <c r="H12" s="7"/>
    </row>
    <row r="13" spans="1:8" s="8" customFormat="1" ht="17.399999999999999" x14ac:dyDescent="0.3">
      <c r="A13" s="97"/>
      <c r="B13" s="183"/>
      <c r="C13" s="183"/>
      <c r="D13" s="183"/>
      <c r="E13" s="184" t="str">
        <f>LM!Z1</f>
        <v>LM</v>
      </c>
      <c r="F13" s="184"/>
      <c r="G13" s="185"/>
      <c r="H13" s="7"/>
    </row>
    <row r="14" spans="1:8" s="8" customFormat="1" ht="10.5" customHeight="1" x14ac:dyDescent="0.3">
      <c r="A14" s="9"/>
      <c r="B14" s="186"/>
      <c r="C14" s="186"/>
      <c r="D14" s="90"/>
      <c r="E14" s="10"/>
      <c r="F14" s="10"/>
      <c r="G14" s="7"/>
      <c r="H14" s="7"/>
    </row>
    <row r="15" spans="1:8" s="8" customFormat="1" ht="18" x14ac:dyDescent="0.35">
      <c r="A15" s="11" t="s">
        <v>10</v>
      </c>
      <c r="B15" s="12"/>
      <c r="C15" s="12"/>
      <c r="D15" s="12"/>
      <c r="E15" s="13" t="s">
        <v>11</v>
      </c>
      <c r="F15" s="10"/>
      <c r="G15" s="7"/>
      <c r="H15" s="7"/>
    </row>
    <row r="16" spans="1:8" s="8" customFormat="1" ht="17.399999999999999" x14ac:dyDescent="0.3">
      <c r="A16" s="9"/>
      <c r="B16" s="179" t="str">
        <f>LM!AG1</f>
        <v>ADVISOR</v>
      </c>
      <c r="C16" s="179"/>
      <c r="D16" s="14"/>
      <c r="E16" s="106" t="str">
        <f>LM!Q18</f>
        <v>N/A</v>
      </c>
      <c r="F16" s="10"/>
      <c r="G16" s="7"/>
      <c r="H16" s="7"/>
    </row>
    <row r="17" spans="1:8" s="8" customFormat="1" ht="10.5" customHeight="1" x14ac:dyDescent="0.3">
      <c r="A17" s="9"/>
      <c r="B17" s="9"/>
      <c r="C17" s="9"/>
      <c r="D17" s="9"/>
      <c r="E17" s="10"/>
      <c r="F17" s="10"/>
      <c r="G17" s="7"/>
      <c r="H17" s="7"/>
    </row>
    <row r="18" spans="1:8" s="8" customFormat="1" ht="18" x14ac:dyDescent="0.35">
      <c r="A18" s="11"/>
      <c r="B18" s="187" t="s">
        <v>12</v>
      </c>
      <c r="C18" s="187"/>
      <c r="D18" s="187"/>
      <c r="E18" s="13" t="s">
        <v>13</v>
      </c>
      <c r="F18" s="10"/>
      <c r="G18" s="7"/>
      <c r="H18" s="7"/>
    </row>
    <row r="19" spans="1:8" s="8" customFormat="1" ht="15.9" customHeight="1" x14ac:dyDescent="0.3">
      <c r="A19" s="9"/>
      <c r="B19" s="187"/>
      <c r="C19" s="187"/>
      <c r="D19" s="187"/>
      <c r="E19" s="106" t="str">
        <f>LM!Q21</f>
        <v>N/A</v>
      </c>
      <c r="F19" s="10"/>
      <c r="G19" s="7"/>
      <c r="H19" s="7"/>
    </row>
    <row r="20" spans="1:8" s="8" customFormat="1" ht="21.15" customHeight="1" x14ac:dyDescent="0.35">
      <c r="A20" s="11" t="s">
        <v>67</v>
      </c>
      <c r="B20" s="12"/>
      <c r="C20" s="107">
        <f>LM!Q17</f>
        <v>0</v>
      </c>
      <c r="D20" s="99"/>
      <c r="E20" s="10" t="s">
        <v>50</v>
      </c>
      <c r="F20" s="132">
        <f>LM!Q19</f>
        <v>0</v>
      </c>
      <c r="G20" s="7"/>
      <c r="H20" s="7"/>
    </row>
    <row r="21" spans="1:8" s="8" customFormat="1" ht="18" x14ac:dyDescent="0.35">
      <c r="A21" s="11" t="s">
        <v>14</v>
      </c>
      <c r="B21" s="12"/>
      <c r="C21" s="176"/>
      <c r="D21" s="176"/>
      <c r="E21" s="10" t="s">
        <v>51</v>
      </c>
      <c r="F21" s="132">
        <f>LM!Q20</f>
        <v>0</v>
      </c>
      <c r="G21" s="7"/>
      <c r="H21" s="7"/>
    </row>
    <row r="22" spans="1:8" s="8" customFormat="1" ht="5.25" customHeight="1" x14ac:dyDescent="0.3">
      <c r="A22" s="9"/>
      <c r="B22" s="9"/>
      <c r="C22" s="9"/>
      <c r="D22" s="9"/>
      <c r="E22" s="10"/>
      <c r="F22" s="10"/>
      <c r="G22" s="7"/>
      <c r="H22" s="7"/>
    </row>
    <row r="23" spans="1:8" s="8" customFormat="1" ht="18" x14ac:dyDescent="0.35">
      <c r="A23" s="11" t="s">
        <v>15</v>
      </c>
      <c r="B23" s="9"/>
      <c r="C23" s="9"/>
      <c r="D23" s="99"/>
      <c r="E23" s="10"/>
      <c r="F23" s="10"/>
      <c r="G23" s="7"/>
      <c r="H23" s="7"/>
    </row>
    <row r="24" spans="1:8" s="8" customFormat="1" ht="3.15" customHeight="1" x14ac:dyDescent="0.3">
      <c r="A24" s="12"/>
      <c r="B24" s="9"/>
      <c r="C24" s="9"/>
      <c r="D24" s="9"/>
      <c r="E24" s="10"/>
      <c r="F24" s="10"/>
      <c r="G24" s="7"/>
      <c r="H24" s="7"/>
    </row>
    <row r="25" spans="1:8" s="8" customFormat="1" ht="48.75" customHeight="1" x14ac:dyDescent="0.3">
      <c r="A25" s="17"/>
      <c r="B25" s="171"/>
      <c r="C25" s="172"/>
      <c r="D25" s="172"/>
      <c r="E25" s="172"/>
      <c r="F25" s="172"/>
      <c r="G25" s="7"/>
      <c r="H25" s="7"/>
    </row>
    <row r="26" spans="1:8" s="8" customFormat="1" ht="3.15" customHeight="1" x14ac:dyDescent="0.3">
      <c r="A26" s="9"/>
      <c r="B26" s="9"/>
      <c r="C26" s="9"/>
      <c r="D26" s="9"/>
      <c r="E26" s="10"/>
      <c r="F26" s="10"/>
      <c r="G26" s="7"/>
      <c r="H26" s="7"/>
    </row>
    <row r="27" spans="1:8" s="8" customFormat="1" ht="23.85" customHeight="1" x14ac:dyDescent="0.35">
      <c r="A27" s="11" t="s">
        <v>16</v>
      </c>
      <c r="B27" s="9"/>
      <c r="C27" s="9"/>
      <c r="D27" s="100"/>
      <c r="E27" s="10" t="s">
        <v>52</v>
      </c>
      <c r="F27" s="10"/>
      <c r="G27" s="7"/>
      <c r="H27" s="7"/>
    </row>
    <row r="28" spans="1:8" s="8" customFormat="1" ht="21.15" hidden="1" customHeight="1" x14ac:dyDescent="0.3">
      <c r="A28" s="9"/>
      <c r="B28" s="173"/>
      <c r="C28" s="173"/>
      <c r="D28" s="89"/>
      <c r="E28" s="10"/>
      <c r="F28" s="10"/>
      <c r="G28" s="7"/>
      <c r="H28" s="7"/>
    </row>
    <row r="29" spans="1:8" s="8" customFormat="1" ht="19.5" customHeight="1" x14ac:dyDescent="0.3">
      <c r="A29" s="101"/>
      <c r="B29" s="174"/>
      <c r="C29" s="174"/>
      <c r="D29" s="174"/>
      <c r="E29" s="175"/>
      <c r="F29" s="175"/>
      <c r="G29" s="7"/>
      <c r="H29" s="7"/>
    </row>
    <row r="30" spans="1:8" s="8" customFormat="1" ht="6.9" customHeight="1" x14ac:dyDescent="0.35">
      <c r="A30" s="11"/>
      <c r="B30" s="9"/>
      <c r="C30" s="9"/>
      <c r="D30" s="102"/>
      <c r="E30" s="10"/>
      <c r="F30" s="10"/>
      <c r="G30" s="7"/>
      <c r="H30" s="7"/>
    </row>
    <row r="31" spans="1:8" s="8" customFormat="1" ht="19.5" customHeight="1" x14ac:dyDescent="0.35">
      <c r="A31" s="11" t="s">
        <v>17</v>
      </c>
      <c r="B31" s="9"/>
      <c r="C31" s="9"/>
      <c r="D31" s="18"/>
      <c r="E31" s="98"/>
      <c r="F31" s="10"/>
      <c r="G31" s="7"/>
      <c r="H31" s="7"/>
    </row>
    <row r="32" spans="1:8" s="8" customFormat="1" ht="15.9" customHeight="1" x14ac:dyDescent="0.35">
      <c r="A32" s="9"/>
      <c r="B32" s="103"/>
      <c r="C32" s="11"/>
      <c r="D32" s="11"/>
      <c r="E32" s="10" t="s">
        <v>68</v>
      </c>
      <c r="F32" s="10"/>
      <c r="G32" s="7"/>
      <c r="H32" s="7"/>
    </row>
    <row r="33" spans="1:9" s="8" customFormat="1" ht="6.9"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69</v>
      </c>
      <c r="B38" s="19"/>
      <c r="C38" s="19"/>
      <c r="D38" s="19"/>
      <c r="E38" s="104"/>
      <c r="F38" s="104"/>
      <c r="G38" s="21"/>
      <c r="H38" s="21"/>
    </row>
    <row r="39" spans="1:9" ht="15.6" x14ac:dyDescent="0.3">
      <c r="A39" s="20"/>
      <c r="B39" s="170" t="s">
        <v>81</v>
      </c>
      <c r="C39" s="170"/>
      <c r="D39" s="170"/>
      <c r="E39" s="170"/>
      <c r="F39" s="170"/>
      <c r="G39" s="170"/>
      <c r="H39" s="170"/>
      <c r="I39" s="170"/>
    </row>
    <row r="40" spans="1:9" x14ac:dyDescent="0.25">
      <c r="A40" s="19"/>
      <c r="B40" s="19"/>
      <c r="C40" s="19"/>
      <c r="D40" s="19"/>
      <c r="E40" s="20"/>
      <c r="F40" s="20"/>
      <c r="G40" s="21"/>
      <c r="H40" s="21"/>
    </row>
    <row r="41" spans="1:9" ht="3.75" customHeight="1" x14ac:dyDescent="0.25">
      <c r="A41" s="19"/>
      <c r="B41" s="19"/>
      <c r="C41" s="19"/>
      <c r="D41" s="19"/>
      <c r="E41" s="104"/>
      <c r="F41" s="104"/>
      <c r="G41" s="21"/>
      <c r="H41" s="21"/>
    </row>
    <row r="42" spans="1:9" ht="14.85" customHeight="1" x14ac:dyDescent="0.3">
      <c r="A42" s="19"/>
      <c r="B42" s="170" t="s">
        <v>82</v>
      </c>
      <c r="C42" s="170"/>
      <c r="D42" s="170"/>
      <c r="E42" s="170"/>
      <c r="F42" s="170"/>
      <c r="G42" s="170"/>
      <c r="H42" s="170"/>
      <c r="I42" s="170"/>
    </row>
    <row r="43" spans="1:9" x14ac:dyDescent="0.25">
      <c r="C43" s="104"/>
      <c r="D43" s="104"/>
    </row>
    <row r="44" spans="1:9" x14ac:dyDescent="0.25">
      <c r="E44" s="104"/>
      <c r="F44" s="104"/>
    </row>
    <row r="45" spans="1:9" ht="13.65" customHeight="1" x14ac:dyDescent="0.3">
      <c r="B45" s="170" t="s">
        <v>83</v>
      </c>
      <c r="C45" s="170"/>
      <c r="D45" s="170"/>
      <c r="E45" s="170"/>
      <c r="F45" s="170"/>
      <c r="G45" s="170"/>
      <c r="H45" s="170"/>
      <c r="I45" s="170"/>
    </row>
    <row r="46" spans="1:9" x14ac:dyDescent="0.25">
      <c r="C46" s="105"/>
      <c r="D46" s="105"/>
    </row>
  </sheetData>
  <sheetProtection sheet="1" objects="1" scenarios="1"/>
  <mergeCells count="19">
    <mergeCell ref="C21:D21"/>
    <mergeCell ref="A1:F1"/>
    <mergeCell ref="A2:F2"/>
    <mergeCell ref="A3:F3"/>
    <mergeCell ref="B7:D7"/>
    <mergeCell ref="E7:F7"/>
    <mergeCell ref="B10:D10"/>
    <mergeCell ref="B13:D13"/>
    <mergeCell ref="E13:G13"/>
    <mergeCell ref="B14:C14"/>
    <mergeCell ref="B16:C16"/>
    <mergeCell ref="B18:D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4.85" customHeight="1" x14ac:dyDescent="0.25"/>
  <cols>
    <col min="1" max="1" width="10.6640625" style="2" customWidth="1"/>
    <col min="2" max="2" width="86.6640625" style="3" customWidth="1"/>
  </cols>
  <sheetData>
    <row r="1" spans="1:2" ht="25.05" customHeight="1" thickBot="1" x14ac:dyDescent="0.3">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11" sqref="B11"/>
    </sheetView>
  </sheetViews>
  <sheetFormatPr defaultRowHeight="13.2" x14ac:dyDescent="0.25"/>
  <cols>
    <col min="1" max="1" width="99.6640625" customWidth="1"/>
  </cols>
  <sheetData/>
  <sheetProtection algorithmName="SHA-512" hashValue="QBv2UgNZB+l8uNqnjfibv+D4Ls9TzvWLNZwoJrNfP7i64s7iX6xmSPAh7CVndVPq3z94KsTd1Yft4vA2f2RlOg==" saltValue="BRxGPb3L3IdHQ4Xwb/skpg==" spinCount="100000"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LM</vt:lpstr>
      <vt:lpstr>GRAD CHECK</vt:lpstr>
      <vt:lpstr>ADVISOR'S NOTES</vt:lpstr>
      <vt:lpstr>CourseLeaf Degree Sheet</vt:lpstr>
      <vt:lpstr>'CourseLeaf Degree Sheet'!Print_Area</vt:lpstr>
      <vt:lpstr>'GRAD CHECK'!Print_Area</vt:lpstr>
      <vt:lpstr>LM!Print_Area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2018-04-26T16:24:14Z</cp:lastPrinted>
  <dcterms:created xsi:type="dcterms:W3CDTF">2011-07-12T20:37:04Z</dcterms:created>
  <dcterms:modified xsi:type="dcterms:W3CDTF">2020-06-30T15:37:04Z</dcterms:modified>
</cp:coreProperties>
</file>