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activeTab="3"/>
  </bookViews>
  <sheets>
    <sheet name="AGED-MULT" sheetId="3" r:id="rId1"/>
    <sheet name="GRAD CHECK" sheetId="7" r:id="rId2"/>
    <sheet name="ADVISOR'S NOTES" sheetId="1" r:id="rId3"/>
    <sheet name="CONCENTRATION SHEET" sheetId="8" r:id="rId4"/>
  </sheets>
  <definedNames>
    <definedName name="_xlnm.Print_Area" localSheetId="0">'AGED-MULT'!$A$1:$AI$43</definedName>
    <definedName name="_xlnm.Print_Area" localSheetId="1">'GRAD CHECK'!$A$1:$I$46</definedName>
  </definedNames>
  <calcPr calcId="162913"/>
</workbook>
</file>

<file path=xl/calcChain.xml><?xml version="1.0" encoding="utf-8"?>
<calcChain xmlns="http://schemas.openxmlformats.org/spreadsheetml/2006/main">
  <c r="Q26" i="3" l="1"/>
  <c r="Q25" i="3"/>
  <c r="Q24" i="3"/>
  <c r="Q23" i="3"/>
  <c r="AF20" i="3"/>
  <c r="AE20" i="3"/>
  <c r="AD20" i="3"/>
  <c r="AF19" i="3"/>
  <c r="AE19" i="3"/>
  <c r="AD19" i="3"/>
  <c r="AF18" i="3"/>
  <c r="AE18" i="3"/>
  <c r="AD18" i="3"/>
  <c r="AF17" i="3"/>
  <c r="AE17" i="3"/>
  <c r="AD17" i="3"/>
  <c r="AF16" i="3"/>
  <c r="AE16" i="3"/>
  <c r="AD16" i="3"/>
  <c r="AF21" i="3" l="1"/>
  <c r="AE21" i="3"/>
  <c r="AD21" i="3"/>
  <c r="AD26" i="3"/>
  <c r="AE26" i="3"/>
  <c r="AF26" i="3"/>
  <c r="AD27" i="3"/>
  <c r="AE27" i="3"/>
  <c r="AF27" i="3"/>
  <c r="V17" i="3"/>
  <c r="U17" i="3"/>
  <c r="T17" i="3"/>
  <c r="V19" i="3"/>
  <c r="U19" i="3"/>
  <c r="T19" i="3"/>
  <c r="V18" i="3"/>
  <c r="U18" i="3"/>
  <c r="T18" i="3"/>
  <c r="V16" i="3"/>
  <c r="U16" i="3"/>
  <c r="T16"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G8" i="3"/>
  <c r="F8" i="3"/>
  <c r="E8" i="3"/>
  <c r="G7" i="3"/>
  <c r="F7" i="3"/>
  <c r="E7" i="3"/>
  <c r="E10" i="7" l="1"/>
  <c r="B16" i="7" l="1"/>
  <c r="E13" i="7"/>
  <c r="B10" i="7"/>
  <c r="B7" i="7"/>
  <c r="O42" i="3"/>
  <c r="N42" i="3"/>
  <c r="M42" i="3"/>
  <c r="G21" i="3"/>
  <c r="F21" i="3"/>
  <c r="E21" i="3"/>
  <c r="G20" i="3"/>
  <c r="F20" i="3"/>
  <c r="E20" i="3"/>
  <c r="AF23" i="3" l="1"/>
  <c r="AE23" i="3"/>
  <c r="AD23" i="3"/>
  <c r="AF22" i="3"/>
  <c r="AE22" i="3"/>
  <c r="AD22" i="3"/>
  <c r="AF24" i="3" l="1"/>
  <c r="AE24" i="3"/>
  <c r="AD24" i="3"/>
  <c r="AF29" i="3" l="1"/>
  <c r="AE29" i="3"/>
  <c r="AD29" i="3"/>
  <c r="AF40" i="3" l="1"/>
  <c r="AE40" i="3"/>
  <c r="AD40"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41" i="3"/>
  <c r="AE41" i="3"/>
  <c r="AD41" i="3"/>
  <c r="O32" i="3"/>
  <c r="N32" i="3"/>
  <c r="M32" i="3"/>
  <c r="G32" i="3"/>
  <c r="F32" i="3"/>
  <c r="E32" i="3"/>
  <c r="O31" i="3"/>
  <c r="N31" i="3"/>
  <c r="M31" i="3"/>
  <c r="G31" i="3"/>
  <c r="F31" i="3"/>
  <c r="E31" i="3"/>
  <c r="O30" i="3"/>
  <c r="N30" i="3"/>
  <c r="M30" i="3"/>
  <c r="G30" i="3"/>
  <c r="F30" i="3"/>
  <c r="E30" i="3"/>
  <c r="AF39" i="3"/>
  <c r="AE39" i="3"/>
  <c r="AD39" i="3"/>
  <c r="O29" i="3"/>
  <c r="N29" i="3"/>
  <c r="M29" i="3"/>
  <c r="G29" i="3"/>
  <c r="F29" i="3"/>
  <c r="E29" i="3"/>
  <c r="AF38" i="3"/>
  <c r="AE38" i="3"/>
  <c r="AD38" i="3"/>
  <c r="O28" i="3"/>
  <c r="N28" i="3"/>
  <c r="M28" i="3"/>
  <c r="G28" i="3"/>
  <c r="F28" i="3"/>
  <c r="E28" i="3"/>
  <c r="AF37" i="3"/>
  <c r="AE37" i="3"/>
  <c r="AD37" i="3"/>
  <c r="O27" i="3"/>
  <c r="N27" i="3"/>
  <c r="M27" i="3"/>
  <c r="G27" i="3"/>
  <c r="F27" i="3"/>
  <c r="E27" i="3"/>
  <c r="AF36" i="3"/>
  <c r="AE36" i="3"/>
  <c r="AD36" i="3"/>
  <c r="AF35" i="3"/>
  <c r="AE35" i="3"/>
  <c r="AD35" i="3"/>
  <c r="AF34" i="3"/>
  <c r="AE34" i="3"/>
  <c r="AD34" i="3"/>
  <c r="V15" i="3"/>
  <c r="U15" i="3"/>
  <c r="T15" i="3"/>
  <c r="V14" i="3"/>
  <c r="U14" i="3"/>
  <c r="T14" i="3"/>
  <c r="V13" i="3"/>
  <c r="U13" i="3"/>
  <c r="T13" i="3"/>
  <c r="V12" i="3"/>
  <c r="U12" i="3"/>
  <c r="T12" i="3"/>
  <c r="V11" i="3"/>
  <c r="U11" i="3"/>
  <c r="T11" i="3"/>
  <c r="V10" i="3"/>
  <c r="U10" i="3"/>
  <c r="T10" i="3"/>
  <c r="V9" i="3"/>
  <c r="U9" i="3"/>
  <c r="T9" i="3"/>
  <c r="V8" i="3"/>
  <c r="U8" i="3"/>
  <c r="T8" i="3"/>
  <c r="V7" i="3"/>
  <c r="U7" i="3"/>
  <c r="T7" i="3"/>
  <c r="F20" i="7" l="1"/>
  <c r="F21" i="7"/>
  <c r="E16" i="7"/>
  <c r="C20" i="7"/>
  <c r="Q27" i="3" l="1"/>
  <c r="E19" i="7" s="1"/>
</calcChain>
</file>

<file path=xl/comments1.xml><?xml version="1.0" encoding="utf-8"?>
<comments xmlns="http://schemas.openxmlformats.org/spreadsheetml/2006/main">
  <authors>
    <author>Mangold, Rose</author>
    <author>Patty hood</author>
    <author>Windows User</author>
    <author>Salas, Anna M</author>
    <author>Hood, Patty</author>
  </authors>
  <commentList>
    <comment ref="C7" authorId="0" shapeId="0">
      <text>
        <r>
          <rPr>
            <b/>
            <sz val="9"/>
            <color indexed="81"/>
            <rFont val="Tahoma"/>
            <family val="2"/>
          </rPr>
          <t>or 1313</t>
        </r>
      </text>
    </comment>
    <comment ref="C8" authorId="1" shapeId="0">
      <text>
        <r>
          <rPr>
            <sz val="9"/>
            <color indexed="81"/>
            <rFont val="Tahoma"/>
            <family val="2"/>
          </rPr>
          <t xml:space="preserve">or 1413 or 3323
</t>
        </r>
      </text>
    </comment>
    <comment ref="C9" authorId="2" shapeId="0">
      <text>
        <r>
          <rPr>
            <sz val="9"/>
            <color indexed="81"/>
            <rFont val="Tahoma"/>
            <family val="2"/>
          </rPr>
          <t xml:space="preserve">or 1483
or 1493  </t>
        </r>
      </text>
    </comment>
    <comment ref="S9" authorId="3" shapeId="0">
      <text>
        <r>
          <rPr>
            <sz val="9"/>
            <color indexed="81"/>
            <rFont val="Tahoma"/>
            <family val="2"/>
          </rPr>
          <t xml:space="preserve">OR FDSC 2253
OR FDSC 2233
</t>
        </r>
      </text>
    </comment>
    <comment ref="S10" authorId="0" shapeId="0">
      <text>
        <r>
          <rPr>
            <sz val="9"/>
            <color indexed="81"/>
            <rFont val="Tahoma"/>
            <family val="2"/>
          </rPr>
          <t xml:space="preserve">OR HORT 3084
OR HORT 3113
</t>
        </r>
      </text>
    </comment>
    <comment ref="C11" authorId="2" shapeId="0">
      <text>
        <r>
          <rPr>
            <sz val="9"/>
            <color indexed="81"/>
            <rFont val="Tahoma"/>
            <family val="2"/>
          </rPr>
          <t>MATH OR STAT</t>
        </r>
      </text>
    </comment>
    <comment ref="C15" authorId="2" shapeId="0">
      <text>
        <r>
          <rPr>
            <sz val="9"/>
            <color indexed="81"/>
            <rFont val="Tahoma"/>
            <family val="2"/>
          </rPr>
          <t>or 1215</t>
        </r>
      </text>
    </comment>
    <comment ref="C17" authorId="4" shapeId="0">
      <text>
        <r>
          <rPr>
            <sz val="9"/>
            <color indexed="81"/>
            <rFont val="Tahoma"/>
            <family val="2"/>
          </rPr>
          <t>OR AGCM 3203</t>
        </r>
      </text>
    </comment>
    <comment ref="C18" authorId="4" shapeId="0">
      <text>
        <r>
          <rPr>
            <sz val="9"/>
            <color indexed="81"/>
            <rFont val="Tahoma"/>
            <family val="2"/>
          </rPr>
          <t>Courses designated
A, H, N, or S</t>
        </r>
      </text>
    </comment>
    <comment ref="S18" authorId="0" shapeId="0">
      <text>
        <r>
          <rPr>
            <sz val="9"/>
            <color indexed="81"/>
            <rFont val="Tahoma"/>
            <family val="2"/>
          </rPr>
          <t>If used as (N), hours in College/Dept. Requirements reduce by four.</t>
        </r>
      </text>
    </comment>
    <comment ref="C19" authorId="4" shapeId="0">
      <text>
        <r>
          <rPr>
            <sz val="9"/>
            <color indexed="81"/>
            <rFont val="Tahoma"/>
            <family val="2"/>
          </rPr>
          <t>Courses designated
A, H, N, or S</t>
        </r>
      </text>
    </comment>
    <comment ref="S19" authorId="4" shapeId="0">
      <text>
        <r>
          <rPr>
            <sz val="9"/>
            <color indexed="81"/>
            <rFont val="Tahoma"/>
            <family val="2"/>
          </rPr>
          <t xml:space="preserve">OR ENGL 3323
</t>
        </r>
      </text>
    </comment>
    <comment ref="AC26" authorId="2" shapeId="0">
      <text>
        <r>
          <rPr>
            <sz val="9"/>
            <color indexed="81"/>
            <rFont val="Tahoma"/>
            <family val="2"/>
          </rPr>
          <t>or ANSI 3903(I)
or AGED 4803(I)
or AGLE 3803(I)</t>
        </r>
      </text>
    </comment>
    <comment ref="AC39" authorId="2" shapeId="0">
      <text>
        <r>
          <rPr>
            <sz val="9"/>
            <color indexed="81"/>
            <rFont val="Tahoma"/>
            <family val="2"/>
          </rPr>
          <t>9 hours</t>
        </r>
      </text>
    </comment>
    <comment ref="AC40" authorId="2" shapeId="0">
      <text>
        <r>
          <rPr>
            <sz val="9"/>
            <color indexed="81"/>
            <rFont val="Tahoma"/>
            <family val="2"/>
          </rPr>
          <t xml:space="preserve">OR 3413
</t>
        </r>
      </text>
    </comment>
  </commentList>
</comments>
</file>

<file path=xl/sharedStrings.xml><?xml version="1.0" encoding="utf-8"?>
<sst xmlns="http://schemas.openxmlformats.org/spreadsheetml/2006/main" count="121" uniqueCount="89">
  <si>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</si>
  <si>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</si>
  <si>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</si>
  <si>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</si>
  <si>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</si>
  <si>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</si>
  <si>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</si>
  <si>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</si>
  <si>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</si>
  <si>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</si>
  <si>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</si>
  <si>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</si>
  <si>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</si>
  <si>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</si>
  <si>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</si>
  <si>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</si>
  <si>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</si>
  <si>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</si>
  <si>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</si>
  <si>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</si>
  <si>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</si>
  <si>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</si>
  <si>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</si>
  <si>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</si>
  <si>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</si>
  <si>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</si>
  <si>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</si>
  <si>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</si>
  <si>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</si>
  <si>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</si>
  <si>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</si>
  <si>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</si>
  <si>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</si>
  <si>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</si>
  <si>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</si>
  <si>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</si>
  <si>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</si>
  <si>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</si>
  <si>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</si>
  <si>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</si>
  <si>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</si>
  <si>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</si>
  <si>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</si>
  <si>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</si>
  <si>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</si>
  <si>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</si>
  <si>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</si>
  <si>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</si>
  <si>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</si>
  <si>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</si>
  <si>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</si>
  <si>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</si>
  <si>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</si>
  <si>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</si>
  <si>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</si>
  <si>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</si>
  <si>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</si>
  <si>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</si>
  <si>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</si>
  <si>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</si>
  <si>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</si>
  <si>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</si>
  <si>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Ag Elect 5 Hours</t>
  </si>
  <si>
    <t>NREM</t>
  </si>
  <si>
    <t>Elective Hours:</t>
  </si>
  <si>
    <t>Name, Student's</t>
  </si>
  <si>
    <t>999-999-99</t>
  </si>
  <si>
    <t>Total Hours to Date:</t>
  </si>
  <si>
    <t>APPROVED BY:</t>
  </si>
  <si>
    <t>ADVISOR</t>
  </si>
  <si>
    <t>(N)</t>
  </si>
  <si>
    <t>AGCM</t>
  </si>
  <si>
    <t>GENED</t>
  </si>
  <si>
    <t>College/Dept. Requirements: 33 Hours</t>
  </si>
  <si>
    <t>International Agriculture: 3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</si>
  <si>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</si>
  <si>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</si>
  <si>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</si>
  <si>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</si>
  <si>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Enrichment: 12 Hours</t>
  </si>
  <si>
    <t>Major Requirements: 42 Hours</t>
  </si>
  <si>
    <t>COLLEGE OF AGRICULTURAL SCIENCES AND NATURAL RESOURCES</t>
  </si>
  <si>
    <t>SPCH</t>
  </si>
  <si>
    <t>(hrs. = current enrollment + deficiencies)</t>
  </si>
  <si>
    <t>2018-19</t>
  </si>
  <si>
    <t xml:space="preserve"> </t>
  </si>
  <si>
    <t>AST</t>
  </si>
  <si>
    <t>AGED-MULT</t>
  </si>
  <si>
    <t>NOTE: AGED 4203 &amp; 4200 are taken during teaching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</si>
</sst>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i/>
      <sz val="16"/>
      <name val="Arial"/>
      <family val="2"/>
    </font>
    <font>
      <b/>
      <sz val="9"/>
      <color indexed="81"/>
      <name val="Tahoma"/>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Protection="1">
      <protection locked="0" hidden="1"/>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2" fillId="0" borderId="20" xfId="2" applyFont="1" applyBorder="1" applyProtection="1">
      <protection locked="0" hidden="1"/>
    </xf>
    <xf numFmtId="0" fontId="0" fillId="0" borderId="0" xfId="2" applyFont="1" applyBorder="1" applyAlignment="1" applyProtection="1">
      <protection hidden="1"/>
    </xf>
    <xf numFmtId="0" fontId="2" fillId="0" borderId="0" xfId="2" applyFont="1" applyBorder="1" applyAlignment="1"/>
    <xf numFmtId="164" fontId="21" fillId="3" borderId="3" xfId="2" applyNumberFormat="1" applyFont="1" applyFill="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0" fontId="2" fillId="0" borderId="20" xfId="2" applyFont="1" applyBorder="1" applyProtection="1">
      <protection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0" applyProtection="1">
      <protection locked="0"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 xfId="2" applyFont="1" applyBorder="1" applyProtection="1">
      <protection locked="0" hidden="1"/>
    </xf>
    <xf numFmtId="0" fontId="2" fillId="0" borderId="4" xfId="2" applyFont="1" applyBorder="1" applyProtection="1">
      <protection locked="0"/>
    </xf>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1" fillId="0" borderId="0" xfId="2" applyFont="1" applyBorder="1" applyAlignment="1" applyProtection="1">
      <alignment horizontal="left"/>
      <protection hidden="1"/>
    </xf>
    <xf numFmtId="0" fontId="17" fillId="0" borderId="0" xfId="2" applyFont="1" applyBorder="1" applyAlignment="1" applyProtection="1">
      <alignment horizontal="left"/>
      <protection hidden="1"/>
    </xf>
    <xf numFmtId="0" fontId="17" fillId="0" borderId="0" xfId="2" applyFont="1" applyBorder="1" applyAlignment="1" applyProtection="1">
      <alignment horizontal="center"/>
    </xf>
    <xf numFmtId="0" fontId="17" fillId="0" borderId="0" xfId="2" applyFont="1" applyBorder="1" applyProtection="1"/>
    <xf numFmtId="0" fontId="17" fillId="0" borderId="0" xfId="2" applyFont="1" applyFill="1" applyBorder="1" applyAlignment="1" applyProtection="1"/>
    <xf numFmtId="0" fontId="17" fillId="0" borderId="0" xfId="2" applyFont="1" applyBorder="1" applyAlignment="1" applyProtection="1">
      <alignment horizontal="left"/>
    </xf>
    <xf numFmtId="0" fontId="17" fillId="0" borderId="0" xfId="2" applyFont="1"/>
    <xf numFmtId="0" fontId="24"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5"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Fill="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2" fillId="0" borderId="3" xfId="2" applyFont="1" applyBorder="1" applyAlignment="1" applyProtection="1">
      <alignment horizontal="left"/>
      <protection locked="0"/>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6" xfId="2" applyFont="1" applyBorder="1" applyAlignment="1" applyProtection="1">
      <alignment horizontal="left"/>
      <protection locked="0"/>
    </xf>
    <xf numFmtId="0" fontId="19" fillId="0" borderId="0" xfId="2" applyFont="1" applyAlignment="1" applyProtection="1">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90">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30079</xdr:rowOff>
    </xdr:from>
    <xdr:to>
      <xdr:col>25</xdr:col>
      <xdr:colOff>20053</xdr:colOff>
      <xdr:row>37</xdr:row>
      <xdr:rowOff>148754</xdr:rowOff>
    </xdr:to>
    <xdr:sp macro="" textlink="" fLocksText="0">
      <xdr:nvSpPr>
        <xdr:cNvPr id="2" name="TextBox 1"/>
        <xdr:cNvSpPr txBox="1"/>
      </xdr:nvSpPr>
      <xdr:spPr>
        <a:xfrm>
          <a:off x="3051647" y="4851461"/>
          <a:ext cx="2612310" cy="131745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30080</xdr:colOff>
      <xdr:row>7</xdr:row>
      <xdr:rowOff>1</xdr:rowOff>
    </xdr:from>
    <xdr:to>
      <xdr:col>35</xdr:col>
      <xdr:colOff>0</xdr:colOff>
      <xdr:row>14</xdr:row>
      <xdr:rowOff>80210</xdr:rowOff>
    </xdr:to>
    <xdr:sp macro="" textlink="">
      <xdr:nvSpPr>
        <xdr:cNvPr id="4" name="TextBox 3"/>
        <xdr:cNvSpPr txBox="1"/>
      </xdr:nvSpPr>
      <xdr:spPr>
        <a:xfrm>
          <a:off x="5765133" y="1062790"/>
          <a:ext cx="3047999" cy="1203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To</a:t>
          </a:r>
          <a:r>
            <a:rPr lang="en-US" sz="1000" baseline="0"/>
            <a:t> include course work from four of the following areas: Agricultural Communications, Agricultural Economics, Agricultural Education, Agricultural Leadership, Animal Science, Biochemistry, Entomology, Forestry, Horticulture, Agricultural System Technology, Natural Resource Ecology and Management, Plant Pathology, Plant Science, and Soil Science.</a:t>
          </a:r>
          <a:endParaRPr lang="en-US" sz="1000"/>
        </a:p>
      </xdr:txBody>
    </xdr:sp>
    <xdr:clientData/>
  </xdr:twoCellAnchor>
  <xdr:twoCellAnchor>
    <xdr:from>
      <xdr:col>25</xdr:col>
      <xdr:colOff>50131</xdr:colOff>
      <xdr:row>26</xdr:row>
      <xdr:rowOff>90238</xdr:rowOff>
    </xdr:from>
    <xdr:to>
      <xdr:col>34</xdr:col>
      <xdr:colOff>875024</xdr:colOff>
      <xdr:row>31</xdr:row>
      <xdr:rowOff>40105</xdr:rowOff>
    </xdr:to>
    <xdr:sp macro="" textlink="">
      <xdr:nvSpPr>
        <xdr:cNvPr id="5" name="TextBox 4"/>
        <xdr:cNvSpPr txBox="1"/>
      </xdr:nvSpPr>
      <xdr:spPr>
        <a:xfrm>
          <a:off x="5694035" y="4220351"/>
          <a:ext cx="3117456" cy="80739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aseline="0">
              <a:solidFill>
                <a:schemeClr val="dk1"/>
              </a:solidFill>
              <a:effectLst/>
              <a:latin typeface="+mn-lt"/>
              <a:ea typeface="+mn-ea"/>
              <a:cs typeface="+mn-cs"/>
            </a:rPr>
            <a:t>AGEC 1113 is a General Education Requirement in addition to the Major Requirement. Students must earn a minimum grade of "C" or "P" in each course in the College/Departmental Requirements, Major Requirements and Professional Core Requirements.</a:t>
          </a:r>
          <a:endParaRPr lang="en-US" sz="900">
            <a:effectLst/>
          </a:endParaRPr>
        </a:p>
        <a:p>
          <a:endParaRPr lang="en-US" sz="900"/>
        </a:p>
      </xdr:txBody>
    </xdr:sp>
    <xdr:clientData/>
  </xdr:twoCellAnchor>
  <xdr:twoCellAnchor>
    <xdr:from>
      <xdr:col>15</xdr:col>
      <xdr:colOff>124325</xdr:colOff>
      <xdr:row>38</xdr:row>
      <xdr:rowOff>8750</xdr:rowOff>
    </xdr:from>
    <xdr:to>
      <xdr:col>25</xdr:col>
      <xdr:colOff>16042</xdr:colOff>
      <xdr:row>42</xdr:row>
      <xdr:rowOff>16042</xdr:rowOff>
    </xdr:to>
    <xdr:sp macro="" textlink="">
      <xdr:nvSpPr>
        <xdr:cNvPr id="3" name="TextBox 2"/>
        <xdr:cNvSpPr txBox="1"/>
      </xdr:nvSpPr>
      <xdr:spPr>
        <a:xfrm>
          <a:off x="3055656" y="6195169"/>
          <a:ext cx="2604290" cy="66356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1" baseline="0">
              <a:solidFill>
                <a:schemeClr val="dk1"/>
              </a:solidFill>
              <a:effectLst/>
              <a:latin typeface="+mn-lt"/>
              <a:ea typeface="+mn-ea"/>
              <a:cs typeface="+mn-cs"/>
            </a:rPr>
            <a:t>Required for graduation and certification: 2.50 overall GPA; 2.50 GPA in Major Requirements; 2.50 GPA in Professional Requirements.</a:t>
          </a:r>
          <a:endParaRPr lang="en-US" sz="900">
            <a:effectLst/>
          </a:endParaRP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60960</xdr:colOff>
          <xdr:row>0</xdr:row>
          <xdr:rowOff>60960</xdr:rowOff>
        </xdr:from>
        <xdr:to>
          <xdr:col>0</xdr:col>
          <xdr:colOff>6751320</xdr:colOff>
          <xdr:row>55</xdr:row>
          <xdr:rowOff>30480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absolute">
    <xdr:from>
      <xdr:col>0</xdr:col>
      <xdr:colOff>99752</xdr:colOff>
      <xdr:row>55</xdr:row>
      <xdr:rowOff>66499</xdr:rowOff>
    </xdr:from>
    <xdr:to>
      <xdr:col>0</xdr:col>
      <xdr:colOff>6773740</xdr:colOff>
      <xdr:row>110</xdr:row>
      <xdr:rowOff>16624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52" y="8753299"/>
          <a:ext cx="6673988" cy="8636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0"/>
  <sheetViews>
    <sheetView showGridLines="0" zoomScale="95" zoomScaleNormal="95" workbookViewId="0">
      <selection activeCell="I12" sqref="I12:L12"/>
    </sheetView>
  </sheetViews>
  <sheetFormatPr defaultColWidth="9.109375" defaultRowHeight="13.2" x14ac:dyDescent="0.25"/>
  <cols>
    <col min="1" max="1" width="7" style="37" customWidth="1"/>
    <col min="2" max="2" width="6.6640625" style="37" customWidth="1"/>
    <col min="3" max="4" width="3.6640625" style="37" customWidth="1"/>
    <col min="5" max="5" width="3.44140625" style="44" hidden="1" customWidth="1"/>
    <col min="6" max="6" width="5.6640625" style="44" hidden="1" customWidth="1"/>
    <col min="7" max="7" width="6.4414062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7.109375" style="37" customWidth="1"/>
    <col min="18" max="18" width="5.6640625" style="37" customWidth="1"/>
    <col min="19" max="19" width="6.6640625" style="37" customWidth="1"/>
    <col min="20" max="20" width="4.44140625" style="37" hidden="1" customWidth="1"/>
    <col min="21" max="21" width="5" style="37" hidden="1" customWidth="1"/>
    <col min="22" max="22" width="4.4414062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44140625" style="37" hidden="1" customWidth="1"/>
    <col min="31" max="31" width="5.109375" style="37" hidden="1" customWidth="1"/>
    <col min="32" max="32" width="5.44140625" style="37" hidden="1" customWidth="1"/>
    <col min="33" max="33" width="1.88671875" style="60" customWidth="1"/>
    <col min="34" max="34" width="8.6640625" style="37" customWidth="1"/>
    <col min="35" max="35" width="13.33203125" style="37" customWidth="1"/>
    <col min="36" max="16384" width="9.109375" style="37"/>
  </cols>
  <sheetData>
    <row r="1" spans="1:35" s="30" customFormat="1" ht="23.25" customHeight="1" x14ac:dyDescent="0.4">
      <c r="A1" s="28" t="s">
        <v>18</v>
      </c>
      <c r="B1" s="152" t="s">
        <v>65</v>
      </c>
      <c r="C1" s="152"/>
      <c r="D1" s="152"/>
      <c r="E1" s="152"/>
      <c r="F1" s="152"/>
      <c r="G1" s="152"/>
      <c r="H1" s="152"/>
      <c r="I1" s="152"/>
      <c r="J1" s="152"/>
      <c r="K1" s="152"/>
      <c r="L1" s="152"/>
      <c r="M1" s="152"/>
      <c r="N1" s="152"/>
      <c r="O1" s="152"/>
      <c r="P1" s="152"/>
      <c r="Q1" s="152"/>
      <c r="R1" s="28" t="s">
        <v>6</v>
      </c>
      <c r="S1" s="153" t="s">
        <v>66</v>
      </c>
      <c r="T1" s="153"/>
      <c r="U1" s="153"/>
      <c r="V1" s="153"/>
      <c r="W1" s="153"/>
      <c r="X1" s="153"/>
      <c r="Y1" s="153"/>
      <c r="Z1" s="160" t="s">
        <v>87</v>
      </c>
      <c r="AA1" s="160"/>
      <c r="AB1" s="160"/>
      <c r="AC1" s="28" t="s">
        <v>19</v>
      </c>
      <c r="AD1" s="28"/>
      <c r="AE1" s="28"/>
      <c r="AF1" s="28"/>
      <c r="AG1" s="154" t="s">
        <v>69</v>
      </c>
      <c r="AH1" s="154"/>
      <c r="AI1" s="154"/>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75</v>
      </c>
      <c r="B3" s="108"/>
      <c r="C3" s="108"/>
      <c r="D3" s="40"/>
      <c r="E3" s="40"/>
      <c r="F3" s="40"/>
      <c r="G3" s="41"/>
      <c r="H3" s="99"/>
      <c r="I3" s="108"/>
      <c r="J3" s="108"/>
      <c r="K3" s="108"/>
      <c r="L3" s="108"/>
      <c r="M3" s="108"/>
      <c r="N3" s="108"/>
      <c r="O3" s="108"/>
      <c r="P3" s="108"/>
      <c r="Q3" s="38" t="s">
        <v>73</v>
      </c>
      <c r="R3" s="141"/>
      <c r="S3" s="142"/>
      <c r="T3" s="143"/>
      <c r="U3" s="143"/>
      <c r="V3" s="143"/>
      <c r="W3" s="144"/>
      <c r="X3" s="144"/>
      <c r="Y3" s="144"/>
      <c r="Z3" s="29"/>
      <c r="AA3" s="38" t="s">
        <v>80</v>
      </c>
      <c r="AB3" s="38"/>
      <c r="AC3" s="38"/>
      <c r="AD3" s="38"/>
      <c r="AE3" s="38"/>
      <c r="AF3" s="38"/>
      <c r="AG3" s="38"/>
      <c r="AH3" s="38"/>
      <c r="AI3" s="113" t="s">
        <v>84</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55"/>
      <c r="D7" s="156"/>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5"/>
      <c r="I7" s="157"/>
      <c r="J7" s="158"/>
      <c r="K7" s="158"/>
      <c r="L7" s="158"/>
      <c r="M7" s="53"/>
      <c r="N7" s="53"/>
      <c r="O7" s="53"/>
      <c r="P7" s="44"/>
      <c r="Q7" s="133" t="s">
        <v>27</v>
      </c>
      <c r="R7" s="134">
        <v>1011</v>
      </c>
      <c r="S7" s="75"/>
      <c r="T7" s="51">
        <f>IF(W7&lt;&gt;"",W7,3)*IF(S7="A",4,IF(S7="B",3,IF(S7="C",2,IF(S7="D",1,IF(AND(S7&gt;=0,S7&lt;=4,ISNUMBER(S7)),S7,0)))))</f>
        <v>0</v>
      </c>
      <c r="U7" s="51" t="str">
        <f>IF(OR(S7="A",S7="B",S7="C",S7="D",S7="F",AND(S7&gt;=0,S7&lt;=4,ISNUMBER(S7))),IF(W7&lt;&gt;"",W7,3),"")</f>
        <v/>
      </c>
      <c r="V7" s="51" t="str">
        <f>IF(OR(S7="A",S7="B",S7="C",S7="D",S7="P",AND(S7&gt;=0,S7&lt;=4,ISNUMBER(S7))),IF(W7&lt;&gt;"",W7,3),"")</f>
        <v/>
      </c>
      <c r="W7" s="55">
        <v>1</v>
      </c>
      <c r="X7" s="159"/>
      <c r="Y7" s="159"/>
      <c r="Z7" s="44"/>
      <c r="AA7" s="77" t="s">
        <v>79</v>
      </c>
      <c r="AB7" s="79"/>
      <c r="AC7" s="79"/>
      <c r="AD7" s="80"/>
      <c r="AE7" s="80"/>
      <c r="AF7" s="80"/>
      <c r="AG7" s="81"/>
      <c r="AH7" s="72"/>
      <c r="AI7" s="44"/>
    </row>
    <row r="8" spans="1:35" x14ac:dyDescent="0.25">
      <c r="A8" s="49" t="s">
        <v>26</v>
      </c>
      <c r="B8" s="139">
        <v>1213</v>
      </c>
      <c r="C8" s="155"/>
      <c r="D8" s="156"/>
      <c r="E8" s="51">
        <f t="shared" si="0"/>
        <v>0</v>
      </c>
      <c r="F8" s="51" t="str">
        <f t="shared" si="1"/>
        <v/>
      </c>
      <c r="G8" s="51" t="str">
        <f t="shared" si="2"/>
        <v/>
      </c>
      <c r="H8" s="55"/>
      <c r="I8" s="157"/>
      <c r="J8" s="158"/>
      <c r="K8" s="158"/>
      <c r="L8" s="158"/>
      <c r="M8" s="53"/>
      <c r="N8" s="53"/>
      <c r="O8" s="53"/>
      <c r="P8" s="44"/>
      <c r="Q8" s="133" t="s">
        <v>34</v>
      </c>
      <c r="R8" s="134">
        <v>1124</v>
      </c>
      <c r="S8" s="82"/>
      <c r="T8" s="51">
        <f t="shared" ref="T8:T15" si="3">IF(W8&lt;&gt;"",W8,3)*IF(S8="A",4,IF(S8="B",3,IF(S8="C",2,IF(S8="D",1,IF(AND(S8&gt;=0,S8&lt;=4,ISNUMBER(S8)),S8,0)))))</f>
        <v>0</v>
      </c>
      <c r="U8" s="51" t="str">
        <f t="shared" ref="U8:U15" si="4">IF(OR(S8="A",S8="B",S8="C",S8="D",S8="F",AND(S8&gt;=0,S8&lt;=4,ISNUMBER(S8))),IF(W8&lt;&gt;"",W8,3),"")</f>
        <v/>
      </c>
      <c r="V8" s="51" t="str">
        <f t="shared" ref="V8:V15" si="5">IF(OR(S8="A",S8="B",S8="C",S8="D",S8="P",AND(S8&gt;=0,S8&lt;=4,ISNUMBER(S8))),IF(W8&lt;&gt;"",W8,3),"")</f>
        <v/>
      </c>
      <c r="W8" s="55">
        <v>4</v>
      </c>
      <c r="X8" s="159"/>
      <c r="Y8" s="159"/>
      <c r="Z8" s="44"/>
      <c r="AA8" s="83"/>
      <c r="AB8" s="76"/>
      <c r="AC8" s="78"/>
      <c r="AD8" s="51"/>
      <c r="AE8" s="51"/>
      <c r="AF8" s="51"/>
      <c r="AG8" s="55"/>
      <c r="AH8" s="161"/>
      <c r="AI8" s="161"/>
    </row>
    <row r="9" spans="1:35" x14ac:dyDescent="0.25">
      <c r="A9" s="49" t="s">
        <v>28</v>
      </c>
      <c r="B9" s="54">
        <v>1103</v>
      </c>
      <c r="C9" s="155"/>
      <c r="D9" s="156"/>
      <c r="E9" s="51">
        <f t="shared" si="0"/>
        <v>0</v>
      </c>
      <c r="F9" s="51" t="str">
        <f t="shared" si="1"/>
        <v/>
      </c>
      <c r="G9" s="51" t="str">
        <f t="shared" si="2"/>
        <v/>
      </c>
      <c r="H9" s="55"/>
      <c r="I9" s="157"/>
      <c r="J9" s="158"/>
      <c r="K9" s="158"/>
      <c r="L9" s="158"/>
      <c r="M9" s="53"/>
      <c r="N9" s="53"/>
      <c r="O9" s="53"/>
      <c r="P9" s="44"/>
      <c r="Q9" s="133" t="s">
        <v>36</v>
      </c>
      <c r="R9" s="134">
        <v>1133</v>
      </c>
      <c r="S9" s="82"/>
      <c r="T9" s="51">
        <f t="shared" si="3"/>
        <v>0</v>
      </c>
      <c r="U9" s="51" t="str">
        <f t="shared" si="4"/>
        <v/>
      </c>
      <c r="V9" s="51" t="str">
        <f t="shared" si="5"/>
        <v/>
      </c>
      <c r="W9" s="55"/>
      <c r="X9" s="159"/>
      <c r="Y9" s="159"/>
      <c r="Z9" s="44"/>
      <c r="AA9" s="83"/>
      <c r="AB9" s="76"/>
      <c r="AC9" s="78"/>
      <c r="AD9" s="51"/>
      <c r="AE9" s="51"/>
      <c r="AF9" s="51"/>
      <c r="AG9" s="52"/>
      <c r="AH9" s="76"/>
      <c r="AI9" s="76"/>
    </row>
    <row r="10" spans="1:35" x14ac:dyDescent="0.25">
      <c r="A10" s="49" t="s">
        <v>30</v>
      </c>
      <c r="B10" s="54">
        <v>1113</v>
      </c>
      <c r="C10" s="155"/>
      <c r="D10" s="156"/>
      <c r="E10" s="51">
        <f t="shared" si="0"/>
        <v>0</v>
      </c>
      <c r="F10" s="51" t="str">
        <f t="shared" si="1"/>
        <v/>
      </c>
      <c r="G10" s="51" t="str">
        <f t="shared" si="2"/>
        <v/>
      </c>
      <c r="H10" s="55"/>
      <c r="I10" s="157"/>
      <c r="J10" s="158"/>
      <c r="K10" s="158"/>
      <c r="L10" s="158"/>
      <c r="M10" s="53"/>
      <c r="N10" s="53"/>
      <c r="O10" s="53"/>
      <c r="P10" s="44"/>
      <c r="Q10" s="133" t="s">
        <v>29</v>
      </c>
      <c r="R10" s="134">
        <v>1013</v>
      </c>
      <c r="S10" s="82"/>
      <c r="T10" s="51">
        <f t="shared" si="3"/>
        <v>0</v>
      </c>
      <c r="U10" s="51" t="str">
        <f t="shared" si="4"/>
        <v/>
      </c>
      <c r="V10" s="51" t="str">
        <f t="shared" si="5"/>
        <v/>
      </c>
      <c r="W10" s="55"/>
      <c r="X10" s="159"/>
      <c r="Y10" s="159"/>
      <c r="Z10" s="44"/>
      <c r="AA10" s="83"/>
      <c r="AB10" s="76"/>
      <c r="AC10" s="78"/>
      <c r="AD10" s="51"/>
      <c r="AE10" s="51"/>
      <c r="AF10" s="51"/>
      <c r="AG10" s="52"/>
      <c r="AH10" s="76"/>
      <c r="AI10" s="76"/>
    </row>
    <row r="11" spans="1:35" x14ac:dyDescent="0.25">
      <c r="A11" s="49" t="s">
        <v>32</v>
      </c>
      <c r="B11" s="54"/>
      <c r="C11" s="162"/>
      <c r="D11" s="163"/>
      <c r="E11" s="51">
        <f t="shared" si="0"/>
        <v>0</v>
      </c>
      <c r="F11" s="51" t="str">
        <f t="shared" si="1"/>
        <v/>
      </c>
      <c r="G11" s="51" t="str">
        <f t="shared" si="2"/>
        <v/>
      </c>
      <c r="H11" s="55"/>
      <c r="I11" s="157"/>
      <c r="J11" s="158"/>
      <c r="K11" s="158"/>
      <c r="L11" s="158"/>
      <c r="M11" s="53"/>
      <c r="N11" s="53"/>
      <c r="O11" s="53"/>
      <c r="P11" s="44"/>
      <c r="Q11" s="133" t="s">
        <v>59</v>
      </c>
      <c r="R11" s="134">
        <v>1213</v>
      </c>
      <c r="S11" s="82"/>
      <c r="T11" s="51">
        <f t="shared" si="3"/>
        <v>0</v>
      </c>
      <c r="U11" s="51" t="str">
        <f t="shared" si="4"/>
        <v/>
      </c>
      <c r="V11" s="51" t="str">
        <f t="shared" si="5"/>
        <v/>
      </c>
      <c r="W11" s="55"/>
      <c r="X11" s="159"/>
      <c r="Y11" s="159"/>
      <c r="Z11" s="44"/>
      <c r="AA11" s="83"/>
      <c r="AB11" s="76"/>
      <c r="AC11" s="78"/>
      <c r="AD11" s="51"/>
      <c r="AE11" s="51"/>
      <c r="AF11" s="51"/>
      <c r="AG11" s="52"/>
      <c r="AH11" s="76"/>
      <c r="AI11" s="76"/>
    </row>
    <row r="12" spans="1:35" x14ac:dyDescent="0.25">
      <c r="A12" s="49" t="s">
        <v>35</v>
      </c>
      <c r="B12" s="140"/>
      <c r="C12" s="155"/>
      <c r="D12" s="156"/>
      <c r="E12" s="51">
        <f t="shared" si="0"/>
        <v>0</v>
      </c>
      <c r="F12" s="51" t="str">
        <f t="shared" si="1"/>
        <v/>
      </c>
      <c r="G12" s="51" t="str">
        <f t="shared" si="2"/>
        <v/>
      </c>
      <c r="H12" s="55"/>
      <c r="I12" s="157"/>
      <c r="J12" s="158"/>
      <c r="K12" s="158"/>
      <c r="L12" s="158"/>
      <c r="P12" s="44"/>
      <c r="Q12" s="133" t="s">
        <v>63</v>
      </c>
      <c r="R12" s="135">
        <v>2013</v>
      </c>
      <c r="S12" s="82"/>
      <c r="T12" s="51">
        <f t="shared" si="3"/>
        <v>0</v>
      </c>
      <c r="U12" s="51" t="str">
        <f t="shared" si="4"/>
        <v/>
      </c>
      <c r="V12" s="51" t="str">
        <f t="shared" si="5"/>
        <v/>
      </c>
      <c r="W12" s="55"/>
      <c r="X12" s="159"/>
      <c r="Y12" s="159"/>
      <c r="Z12" s="44"/>
      <c r="AA12" s="83"/>
      <c r="AB12" s="76"/>
      <c r="AC12" s="78"/>
      <c r="AD12" s="51"/>
      <c r="AE12" s="51"/>
      <c r="AF12" s="51"/>
      <c r="AG12" s="52"/>
      <c r="AH12" s="76"/>
      <c r="AI12" s="76"/>
    </row>
    <row r="13" spans="1:35" x14ac:dyDescent="0.25">
      <c r="A13" s="49" t="s">
        <v>35</v>
      </c>
      <c r="B13" s="140"/>
      <c r="C13" s="155"/>
      <c r="D13" s="156"/>
      <c r="E13" s="51">
        <f t="shared" si="0"/>
        <v>0</v>
      </c>
      <c r="F13" s="51" t="str">
        <f t="shared" si="1"/>
        <v/>
      </c>
      <c r="G13" s="51" t="str">
        <f t="shared" si="2"/>
        <v/>
      </c>
      <c r="H13" s="55"/>
      <c r="I13" s="157"/>
      <c r="J13" s="158"/>
      <c r="K13" s="158"/>
      <c r="L13" s="158"/>
      <c r="M13" s="53"/>
      <c r="N13" s="53"/>
      <c r="O13" s="53"/>
      <c r="P13" s="44"/>
      <c r="Q13" s="133" t="s">
        <v>33</v>
      </c>
      <c r="R13" s="134">
        <v>2124</v>
      </c>
      <c r="S13" s="82"/>
      <c r="T13" s="51">
        <f t="shared" si="3"/>
        <v>0</v>
      </c>
      <c r="U13" s="51" t="str">
        <f t="shared" si="4"/>
        <v/>
      </c>
      <c r="V13" s="51" t="str">
        <f t="shared" si="5"/>
        <v/>
      </c>
      <c r="W13" s="55">
        <v>4</v>
      </c>
      <c r="X13" s="159"/>
      <c r="Y13" s="159"/>
      <c r="Z13" s="44"/>
      <c r="AA13" s="83"/>
      <c r="AB13" s="76"/>
      <c r="AC13" s="78"/>
      <c r="AD13" s="51"/>
      <c r="AE13" s="51"/>
      <c r="AF13" s="51"/>
      <c r="AG13" s="52"/>
      <c r="AH13" s="76"/>
      <c r="AI13" s="76"/>
    </row>
    <row r="14" spans="1:35" x14ac:dyDescent="0.25">
      <c r="A14" s="83" t="s">
        <v>70</v>
      </c>
      <c r="B14" s="140"/>
      <c r="C14" s="155"/>
      <c r="D14" s="156"/>
      <c r="E14" s="51">
        <f t="shared" si="0"/>
        <v>0</v>
      </c>
      <c r="F14" s="51" t="str">
        <f t="shared" si="1"/>
        <v/>
      </c>
      <c r="G14" s="51" t="str">
        <f t="shared" si="2"/>
        <v/>
      </c>
      <c r="H14" s="55"/>
      <c r="I14" s="164"/>
      <c r="J14" s="164"/>
      <c r="K14" s="164"/>
      <c r="L14" s="164"/>
      <c r="M14" s="53"/>
      <c r="N14" s="53"/>
      <c r="O14" s="53"/>
      <c r="P14" s="44"/>
      <c r="Q14" s="133" t="s">
        <v>86</v>
      </c>
      <c r="R14" s="134">
        <v>3011</v>
      </c>
      <c r="S14" s="82"/>
      <c r="T14" s="51">
        <f t="shared" si="3"/>
        <v>0</v>
      </c>
      <c r="U14" s="51" t="str">
        <f t="shared" si="4"/>
        <v/>
      </c>
      <c r="V14" s="51" t="str">
        <f t="shared" si="5"/>
        <v/>
      </c>
      <c r="W14" s="55">
        <v>1</v>
      </c>
      <c r="X14" s="159"/>
      <c r="Y14" s="159"/>
      <c r="Z14" s="56"/>
      <c r="AA14" s="83"/>
      <c r="AB14" s="76"/>
      <c r="AC14" s="78"/>
      <c r="AD14" s="51"/>
      <c r="AE14" s="51"/>
      <c r="AF14" s="51"/>
      <c r="AG14" s="52"/>
      <c r="AH14" s="76"/>
      <c r="AI14" s="76"/>
    </row>
    <row r="15" spans="1:35" x14ac:dyDescent="0.25">
      <c r="A15" s="49" t="s">
        <v>38</v>
      </c>
      <c r="B15" s="54">
        <v>1314</v>
      </c>
      <c r="C15" s="155"/>
      <c r="D15" s="156"/>
      <c r="E15" s="51">
        <f t="shared" si="0"/>
        <v>0</v>
      </c>
      <c r="F15" s="51" t="str">
        <f t="shared" si="1"/>
        <v/>
      </c>
      <c r="G15" s="51" t="str">
        <f t="shared" si="2"/>
        <v/>
      </c>
      <c r="H15" s="55">
        <v>4</v>
      </c>
      <c r="I15" s="157"/>
      <c r="J15" s="158"/>
      <c r="K15" s="158"/>
      <c r="L15" s="158"/>
      <c r="M15" s="53"/>
      <c r="N15" s="53"/>
      <c r="O15" s="53"/>
      <c r="P15" s="44"/>
      <c r="Q15" s="133" t="s">
        <v>86</v>
      </c>
      <c r="R15" s="134">
        <v>3211</v>
      </c>
      <c r="S15" s="82"/>
      <c r="T15" s="51">
        <f t="shared" si="3"/>
        <v>0</v>
      </c>
      <c r="U15" s="51" t="str">
        <f t="shared" si="4"/>
        <v/>
      </c>
      <c r="V15" s="51" t="str">
        <f t="shared" si="5"/>
        <v/>
      </c>
      <c r="W15" s="55">
        <v>1</v>
      </c>
      <c r="X15" s="159"/>
      <c r="Y15" s="159"/>
      <c r="Z15" s="44"/>
      <c r="AA15" s="83"/>
      <c r="AB15" s="76"/>
      <c r="AC15" s="78"/>
      <c r="AD15" s="51"/>
      <c r="AE15" s="51"/>
      <c r="AF15" s="51"/>
      <c r="AG15" s="52"/>
      <c r="AH15" s="76"/>
      <c r="AI15" s="76"/>
    </row>
    <row r="16" spans="1:35" x14ac:dyDescent="0.25">
      <c r="A16" s="49" t="s">
        <v>31</v>
      </c>
      <c r="B16" s="54">
        <v>1113</v>
      </c>
      <c r="C16" s="155"/>
      <c r="D16" s="156"/>
      <c r="E16" s="51">
        <f t="shared" si="0"/>
        <v>0</v>
      </c>
      <c r="F16" s="51" t="str">
        <f t="shared" si="1"/>
        <v/>
      </c>
      <c r="G16" s="51" t="str">
        <f t="shared" si="2"/>
        <v/>
      </c>
      <c r="H16" s="55"/>
      <c r="I16" s="157"/>
      <c r="J16" s="158"/>
      <c r="K16" s="158"/>
      <c r="L16" s="158"/>
      <c r="M16" s="53"/>
      <c r="N16" s="53"/>
      <c r="O16" s="53"/>
      <c r="P16" s="56"/>
      <c r="Q16" s="133" t="s">
        <v>86</v>
      </c>
      <c r="R16" s="134">
        <v>3222</v>
      </c>
      <c r="S16" s="138"/>
      <c r="T16" s="51">
        <f t="shared" ref="T16:T19" si="6">IF(W16&lt;&gt;"",W16,3)*IF(S16="A",4,IF(S16="B",3,IF(S16="C",2,IF(S16="D",1,IF(AND(S16&gt;=0,S16&lt;=4,ISNUMBER(S16)),S16,0)))))</f>
        <v>0</v>
      </c>
      <c r="U16" s="51" t="str">
        <f t="shared" ref="U16:U19" si="7">IF(OR(S16="A",S16="B",S16="C",S16="D",S16="F",AND(S16&gt;=0,S16&lt;=4,ISNUMBER(S16))),IF(W16&lt;&gt;"",W16,3),"")</f>
        <v/>
      </c>
      <c r="V16" s="51" t="str">
        <f t="shared" ref="V16:V19" si="8">IF(OR(S16="A",S16="B",S16="C",S16="D",S16="P",AND(S16&gt;=0,S16&lt;=4,ISNUMBER(S16))),IF(W16&lt;&gt;"",W16,3),"")</f>
        <v/>
      </c>
      <c r="W16" s="55">
        <v>2</v>
      </c>
      <c r="X16" s="159" t="s">
        <v>85</v>
      </c>
      <c r="Y16" s="159"/>
      <c r="Z16" s="44"/>
      <c r="AA16" s="136"/>
      <c r="AB16" s="135"/>
      <c r="AC16" s="89"/>
      <c r="AD16" s="51">
        <f t="shared" ref="AD16:AD20" si="9">IF(AG16&lt;&gt;"",AG16,3)*IF(AC16="A",4,IF(AC16="B",3,IF(AC16="C",2,IF(AC16="D",1,IF(AND(AC16&gt;=0,AC16&lt;=4,ISNUMBER(AC16)),AC16,0)))))</f>
        <v>0</v>
      </c>
      <c r="AE16" s="51" t="str">
        <f t="shared" ref="AE16:AE20" si="10">IF(OR(AC16="A",AC16="B",AC16="C",AC16="D",AC16="F",AND(AC16&gt;=0,AC16&lt;=4,ISNUMBER(AC16))),IF(AG16&lt;&gt;"",AG16,3),"")</f>
        <v/>
      </c>
      <c r="AF16" s="51" t="str">
        <f t="shared" ref="AF16:AF20" si="11">IF(OR(AC16="A",AC16="B",AC16="C",AC16="D",AC16="P",AND(AC16&gt;=0,AC16&lt;=4,ISNUMBER(AC16))),IF(AG16&lt;&gt;"",AG16,3),"")</f>
        <v/>
      </c>
      <c r="AG16" s="55"/>
      <c r="AH16" s="159"/>
      <c r="AI16" s="168"/>
    </row>
    <row r="17" spans="1:35" x14ac:dyDescent="0.25">
      <c r="A17" s="83" t="s">
        <v>82</v>
      </c>
      <c r="B17" s="139">
        <v>2713</v>
      </c>
      <c r="C17" s="155"/>
      <c r="D17" s="156"/>
      <c r="E17" s="51">
        <f t="shared" si="0"/>
        <v>0</v>
      </c>
      <c r="F17" s="51" t="str">
        <f t="shared" si="1"/>
        <v/>
      </c>
      <c r="G17" s="51" t="str">
        <f t="shared" si="2"/>
        <v/>
      </c>
      <c r="H17" s="55"/>
      <c r="I17" s="157"/>
      <c r="J17" s="158"/>
      <c r="K17" s="158"/>
      <c r="L17" s="158"/>
      <c r="M17" s="53"/>
      <c r="N17" s="53"/>
      <c r="O17" s="53"/>
      <c r="P17" s="44"/>
      <c r="Q17" s="133" t="s">
        <v>86</v>
      </c>
      <c r="R17" s="134">
        <v>4101</v>
      </c>
      <c r="S17" s="138"/>
      <c r="T17" s="51">
        <f t="shared" ref="T17" si="12">IF(W17&lt;&gt;"",W17,3)*IF(S17="A",4,IF(S17="B",3,IF(S17="C",2,IF(S17="D",1,IF(AND(S17&gt;=0,S17&lt;=4,ISNUMBER(S17)),S17,0)))))</f>
        <v>0</v>
      </c>
      <c r="U17" s="51" t="str">
        <f t="shared" ref="U17" si="13">IF(OR(S17="A",S17="B",S17="C",S17="D",S17="F",AND(S17&gt;=0,S17&lt;=4,ISNUMBER(S17))),IF(W17&lt;&gt;"",W17,3),"")</f>
        <v/>
      </c>
      <c r="V17" s="51" t="str">
        <f t="shared" ref="V17" si="14">IF(OR(S17="A",S17="B",S17="C",S17="D",S17="P",AND(S17&gt;=0,S17&lt;=4,ISNUMBER(S17))),IF(W17&lt;&gt;"",W17,3),"")</f>
        <v/>
      </c>
      <c r="W17" s="55">
        <v>1</v>
      </c>
      <c r="X17" s="159"/>
      <c r="Y17" s="159"/>
      <c r="Z17" s="44"/>
      <c r="AA17" s="136"/>
      <c r="AB17" s="135"/>
      <c r="AC17" s="98"/>
      <c r="AD17" s="51">
        <f t="shared" si="9"/>
        <v>0</v>
      </c>
      <c r="AE17" s="51" t="str">
        <f t="shared" si="10"/>
        <v/>
      </c>
      <c r="AF17" s="51" t="str">
        <f t="shared" si="11"/>
        <v/>
      </c>
      <c r="AG17" s="55"/>
      <c r="AH17" s="159"/>
      <c r="AI17" s="168"/>
    </row>
    <row r="18" spans="1:35" x14ac:dyDescent="0.25">
      <c r="A18" s="83" t="s">
        <v>72</v>
      </c>
      <c r="B18" s="140"/>
      <c r="C18" s="155"/>
      <c r="D18" s="156"/>
      <c r="E18" s="51">
        <f t="shared" si="0"/>
        <v>0</v>
      </c>
      <c r="F18" s="51" t="str">
        <f t="shared" si="1"/>
        <v/>
      </c>
      <c r="G18" s="51" t="str">
        <f t="shared" si="2"/>
        <v/>
      </c>
      <c r="H18" s="55"/>
      <c r="I18" s="157"/>
      <c r="J18" s="158"/>
      <c r="K18" s="158"/>
      <c r="L18" s="158"/>
      <c r="M18" s="53"/>
      <c r="N18" s="53"/>
      <c r="O18" s="53"/>
      <c r="P18" s="44"/>
      <c r="Q18" s="133" t="s">
        <v>37</v>
      </c>
      <c r="R18" s="134">
        <v>1114</v>
      </c>
      <c r="S18" s="138"/>
      <c r="T18" s="51">
        <f t="shared" si="6"/>
        <v>0</v>
      </c>
      <c r="U18" s="51" t="str">
        <f t="shared" si="7"/>
        <v/>
      </c>
      <c r="V18" s="51" t="str">
        <f t="shared" si="8"/>
        <v/>
      </c>
      <c r="W18" s="55">
        <v>4</v>
      </c>
      <c r="X18" s="159"/>
      <c r="Y18" s="159"/>
      <c r="Z18" s="44"/>
      <c r="AA18" s="136"/>
      <c r="AB18" s="135"/>
      <c r="AC18" s="88"/>
      <c r="AD18" s="51">
        <f t="shared" si="9"/>
        <v>0</v>
      </c>
      <c r="AE18" s="51" t="str">
        <f t="shared" si="10"/>
        <v/>
      </c>
      <c r="AF18" s="51" t="str">
        <f t="shared" si="11"/>
        <v/>
      </c>
      <c r="AG18" s="55"/>
      <c r="AH18" s="159"/>
      <c r="AI18" s="168"/>
    </row>
    <row r="19" spans="1:35" x14ac:dyDescent="0.25">
      <c r="A19" s="83" t="s">
        <v>72</v>
      </c>
      <c r="B19" s="140"/>
      <c r="C19" s="155"/>
      <c r="D19" s="156"/>
      <c r="E19" s="51">
        <f t="shared" si="0"/>
        <v>0</v>
      </c>
      <c r="F19" s="51" t="str">
        <f t="shared" si="1"/>
        <v/>
      </c>
      <c r="G19" s="51" t="str">
        <f t="shared" si="2"/>
        <v/>
      </c>
      <c r="H19" s="55"/>
      <c r="I19" s="157"/>
      <c r="J19" s="158"/>
      <c r="K19" s="158"/>
      <c r="L19" s="158"/>
      <c r="M19" s="53"/>
      <c r="N19" s="53"/>
      <c r="O19" s="53"/>
      <c r="P19" s="44"/>
      <c r="Q19" s="133" t="s">
        <v>71</v>
      </c>
      <c r="R19" s="134">
        <v>3103</v>
      </c>
      <c r="S19" s="138"/>
      <c r="T19" s="51">
        <f t="shared" si="6"/>
        <v>0</v>
      </c>
      <c r="U19" s="51" t="str">
        <f t="shared" si="7"/>
        <v/>
      </c>
      <c r="V19" s="51" t="str">
        <f t="shared" si="8"/>
        <v/>
      </c>
      <c r="W19" s="55"/>
      <c r="X19" s="159"/>
      <c r="Y19" s="159"/>
      <c r="Z19" s="44"/>
      <c r="AA19" s="136"/>
      <c r="AB19" s="135"/>
      <c r="AC19" s="84"/>
      <c r="AD19" s="51">
        <f t="shared" si="9"/>
        <v>0</v>
      </c>
      <c r="AE19" s="51" t="str">
        <f t="shared" si="10"/>
        <v/>
      </c>
      <c r="AF19" s="51" t="str">
        <f t="shared" si="11"/>
        <v/>
      </c>
      <c r="AG19" s="55"/>
      <c r="AH19" s="159"/>
      <c r="AI19" s="168"/>
    </row>
    <row r="20" spans="1:35" x14ac:dyDescent="0.25">
      <c r="A20" s="49" t="s">
        <v>39</v>
      </c>
      <c r="B20" s="85"/>
      <c r="C20" s="155"/>
      <c r="D20" s="156"/>
      <c r="E20" s="51">
        <f t="shared" ref="E20:E21" si="15">IF(H20&lt;&gt;"",H20,3)*IF(C20="A",4,IF(C20="B",3,IF(C20="C",2,IF(C20="D",1,IF(AND(C20&gt;=0,C20&lt;=4,ISNUMBER(C20)),C20,0)))))</f>
        <v>0</v>
      </c>
      <c r="F20" s="51" t="str">
        <f t="shared" ref="F20:F21" si="16">IF(OR(C20="A",C20="B",C20="C",C20="D",C20="F",AND(C20&gt;=0,C20&lt;=4,ISNUMBER(C20))),IF(H20&lt;&gt;"",H20,3),"")</f>
        <v/>
      </c>
      <c r="G20" s="51" t="str">
        <f t="shared" ref="G20:G21" si="17">IF(OR(C20="A",C20="B",C20="C",C20="D",C20="P",AND(C20&gt;=0,C20&lt;=4,ISNUMBER(C20))),IF(H20&lt;&gt;"",H20,3),"")</f>
        <v/>
      </c>
      <c r="H20" s="55"/>
      <c r="I20" s="157"/>
      <c r="J20" s="158"/>
      <c r="K20" s="158"/>
      <c r="L20" s="158"/>
      <c r="M20" s="53"/>
      <c r="N20" s="53"/>
      <c r="O20" s="53"/>
      <c r="P20" s="44"/>
      <c r="Q20" s="53"/>
      <c r="R20" s="53"/>
      <c r="S20" s="53"/>
      <c r="T20" s="53"/>
      <c r="U20" s="53"/>
      <c r="V20" s="53"/>
      <c r="W20" s="53"/>
      <c r="X20" s="48"/>
      <c r="Y20" s="48"/>
      <c r="Z20" s="101"/>
      <c r="AA20" s="136"/>
      <c r="AB20" s="135"/>
      <c r="AC20" s="84"/>
      <c r="AD20" s="51">
        <f t="shared" si="9"/>
        <v>0</v>
      </c>
      <c r="AE20" s="51" t="str">
        <f t="shared" si="10"/>
        <v/>
      </c>
      <c r="AF20" s="51" t="str">
        <f t="shared" si="11"/>
        <v/>
      </c>
      <c r="AG20" s="55"/>
      <c r="AH20" s="159"/>
      <c r="AI20" s="168"/>
    </row>
    <row r="21" spans="1:35" x14ac:dyDescent="0.25">
      <c r="A21" s="83" t="s">
        <v>40</v>
      </c>
      <c r="B21" s="85"/>
      <c r="C21" s="155"/>
      <c r="D21" s="156"/>
      <c r="E21" s="51">
        <f t="shared" si="15"/>
        <v>0</v>
      </c>
      <c r="F21" s="51" t="str">
        <f t="shared" si="16"/>
        <v/>
      </c>
      <c r="G21" s="51" t="str">
        <f t="shared" si="17"/>
        <v/>
      </c>
      <c r="H21" s="55"/>
      <c r="I21" s="157"/>
      <c r="J21" s="158"/>
      <c r="K21" s="158"/>
      <c r="L21" s="158"/>
      <c r="M21" s="53"/>
      <c r="N21" s="53"/>
      <c r="O21" s="53"/>
      <c r="P21" s="44"/>
      <c r="Q21" s="173"/>
      <c r="R21" s="174"/>
      <c r="S21" s="174"/>
      <c r="T21" s="174"/>
      <c r="U21" s="174"/>
      <c r="V21" s="174"/>
      <c r="W21" s="174"/>
      <c r="X21" s="43" t="s">
        <v>41</v>
      </c>
      <c r="Y21" s="48"/>
      <c r="Z21" s="44"/>
      <c r="AA21" s="136"/>
      <c r="AB21" s="135"/>
      <c r="AC21" s="84"/>
      <c r="AD21" s="51">
        <f t="shared" ref="AD21" si="18">IF(AG21&lt;&gt;"",AG21,3)*IF(AC21="A",4,IF(AC21="B",3,IF(AC21="C",2,IF(AC21="D",1,IF(AND(AC21&gt;=0,AC21&lt;=4,ISNUMBER(AC21)),AC21,0)))))</f>
        <v>0</v>
      </c>
      <c r="AE21" s="51" t="str">
        <f t="shared" ref="AE21" si="19">IF(OR(AC21="A",AC21="B",AC21="C",AC21="D",AC21="F",AND(AC21&gt;=0,AC21&lt;=4,ISNUMBER(AC21))),IF(AG21&lt;&gt;"",AG21,3),"")</f>
        <v/>
      </c>
      <c r="AF21" s="51" t="str">
        <f t="shared" ref="AF21" si="20">IF(OR(AC21="A",AC21="B",AC21="C",AC21="D",AC21="P",AND(AC21&gt;=0,AC21&lt;=4,ISNUMBER(AC21))),IF(AG21&lt;&gt;"",AG21,3),"")</f>
        <v/>
      </c>
      <c r="AG21" s="55"/>
      <c r="AH21" s="159"/>
      <c r="AI21" s="168"/>
    </row>
    <row r="22" spans="1:35" x14ac:dyDescent="0.25">
      <c r="A22" s="83"/>
      <c r="B22" s="80"/>
      <c r="C22" s="106"/>
      <c r="D22" s="110"/>
      <c r="E22" s="103"/>
      <c r="F22" s="103"/>
      <c r="G22" s="103"/>
      <c r="H22" s="86"/>
      <c r="I22" s="111"/>
      <c r="J22" s="111"/>
      <c r="K22" s="111"/>
      <c r="L22" s="111"/>
      <c r="M22" s="53"/>
      <c r="N22" s="53"/>
      <c r="O22" s="53"/>
      <c r="P22" s="44"/>
      <c r="Q22" s="57" t="s">
        <v>42</v>
      </c>
      <c r="R22" s="53"/>
      <c r="S22" s="48"/>
      <c r="T22" s="48"/>
      <c r="U22" s="48"/>
      <c r="V22" s="58"/>
      <c r="W22" s="48"/>
      <c r="X22" s="48"/>
      <c r="Y22" s="97"/>
      <c r="Z22" s="44"/>
      <c r="AA22" s="136"/>
      <c r="AB22" s="135"/>
      <c r="AC22" s="84"/>
      <c r="AD22" s="51">
        <f t="shared" ref="AD22:AD24" si="21">IF(AG22&lt;&gt;"",AG22,3)*IF(AC22="A",4,IF(AC22="B",3,IF(AC22="C",2,IF(AC22="D",1,IF(AND(AC22&gt;=0,AC22&lt;=4,ISNUMBER(AC22)),AC22,0)))))</f>
        <v>0</v>
      </c>
      <c r="AE22" s="51" t="str">
        <f t="shared" ref="AE22:AE24" si="22">IF(OR(AC22="A",AC22="B",AC22="C",AC22="D",AC22="F",AND(AC22&gt;=0,AC22&lt;=4,ISNUMBER(AC22))),IF(AG22&lt;&gt;"",AG22,3),"")</f>
        <v/>
      </c>
      <c r="AF22" s="51" t="str">
        <f t="shared" ref="AF22:AF24" si="23">IF(OR(AC22="A",AC22="B",AC22="C",AC22="D",AC22="P",AND(AC22&gt;=0,AC22&lt;=4,ISNUMBER(AC22))),IF(AG22&lt;&gt;"",AG22,3),"")</f>
        <v/>
      </c>
      <c r="AG22" s="55"/>
      <c r="AH22" s="159"/>
      <c r="AI22" s="168"/>
    </row>
    <row r="23" spans="1:35" ht="13.8" thickBot="1" x14ac:dyDescent="0.3">
      <c r="A23" s="179"/>
      <c r="B23" s="179"/>
      <c r="C23" s="179"/>
      <c r="D23" s="179"/>
      <c r="E23" s="179"/>
      <c r="F23" s="179"/>
      <c r="G23" s="179"/>
      <c r="H23" s="179"/>
      <c r="I23" s="179"/>
      <c r="J23" s="179"/>
      <c r="K23" s="179"/>
      <c r="L23" s="179"/>
      <c r="M23" s="53"/>
      <c r="N23" s="53"/>
      <c r="O23" s="53"/>
      <c r="P23" s="44"/>
      <c r="Q23" s="171">
        <f>SUM(G7:G19,V7:V19,AF16:AF24,AF26:AF27,AF34:AF41,G27:G42,O27:O42)</f>
        <v>0</v>
      </c>
      <c r="R23" s="171"/>
      <c r="S23" s="48" t="s">
        <v>43</v>
      </c>
      <c r="T23" s="48"/>
      <c r="U23" s="48"/>
      <c r="V23" s="48"/>
      <c r="W23" s="48"/>
      <c r="X23" s="48"/>
      <c r="Y23" s="48"/>
      <c r="Z23" s="44"/>
      <c r="AA23" s="136"/>
      <c r="AB23" s="135"/>
      <c r="AC23" s="84"/>
      <c r="AD23" s="51">
        <f t="shared" si="21"/>
        <v>0</v>
      </c>
      <c r="AE23" s="51" t="str">
        <f t="shared" si="22"/>
        <v/>
      </c>
      <c r="AF23" s="51" t="str">
        <f t="shared" si="23"/>
        <v/>
      </c>
      <c r="AG23" s="55"/>
      <c r="AH23" s="159"/>
      <c r="AI23" s="168"/>
    </row>
    <row r="24" spans="1:35" ht="14.4" thickTop="1" thickBot="1" x14ac:dyDescent="0.3">
      <c r="A24" s="77" t="s">
        <v>64</v>
      </c>
      <c r="B24" s="48"/>
      <c r="C24" s="48"/>
      <c r="D24" s="48"/>
      <c r="E24" s="48"/>
      <c r="F24" s="48"/>
      <c r="G24" s="48"/>
      <c r="H24" s="48"/>
      <c r="I24" s="48"/>
      <c r="J24" s="48"/>
      <c r="K24" s="48"/>
      <c r="L24" s="48"/>
      <c r="M24" s="53"/>
      <c r="N24" s="53"/>
      <c r="O24" s="53"/>
      <c r="P24" s="44"/>
      <c r="Q24" s="172" t="str">
        <f>IF(SUM(F7:F19,U7:U19,AE16:AE24,,AE26:AE27,AE34:AE41,F27:F42,N27:N42)=0,"N/A",ROUNDDOWN(SUM(E7:E19,T7:T19,AD16:AD24,AD34:AD41,AD26:AD27,E27:E42,M27:M42)/SUM(F7:F19,U7:U19,AE26:AE27,AE16:AE24,AE34:AE41,F27:F42,N27:N42),2))</f>
        <v>N/A</v>
      </c>
      <c r="R24" s="172"/>
      <c r="S24" s="48" t="s">
        <v>44</v>
      </c>
      <c r="T24" s="48"/>
      <c r="U24" s="48"/>
      <c r="V24" s="48"/>
      <c r="W24" s="48"/>
      <c r="X24" s="48"/>
      <c r="Y24" s="48"/>
      <c r="Z24" s="44"/>
      <c r="AA24" s="90"/>
      <c r="AB24" s="94"/>
      <c r="AC24" s="84"/>
      <c r="AD24" s="51">
        <f t="shared" si="21"/>
        <v>0</v>
      </c>
      <c r="AE24" s="51" t="str">
        <f t="shared" si="22"/>
        <v/>
      </c>
      <c r="AF24" s="51" t="str">
        <f t="shared" si="23"/>
        <v/>
      </c>
      <c r="AG24" s="55"/>
      <c r="AH24" s="84"/>
      <c r="AI24" s="84"/>
    </row>
    <row r="25" spans="1:35" ht="14.4" thickTop="1" thickBot="1" x14ac:dyDescent="0.3">
      <c r="A25" s="38" t="s">
        <v>47</v>
      </c>
      <c r="B25" s="38"/>
      <c r="C25" s="48"/>
      <c r="D25" s="48"/>
      <c r="E25" s="53"/>
      <c r="F25" s="53"/>
      <c r="G25" s="53"/>
      <c r="H25" s="53"/>
      <c r="I25" s="145" t="s">
        <v>62</v>
      </c>
      <c r="J25" s="74"/>
      <c r="K25" s="74"/>
      <c r="L25" s="74"/>
      <c r="M25" s="74"/>
      <c r="N25" s="74"/>
      <c r="O25" s="74"/>
      <c r="P25" s="74"/>
      <c r="Q25" s="175">
        <f>SUMIF(B7:B19,"&gt;2999",F7:F19)+SUMIF(B27:B42,"&gt;2999",F27:F42)+SUMIF(J27:J42,"&gt;2999",L27:L42)+SUMIF(R7:R19,"&gt;2999",U7:U19)+SUMIF(AB16:AB24,"&gt;2999",AF16:AF24)+SUMIF(AB26:AB27,"&gt;2999",AF26:AF27)+SUMIF(AB34:AB41,"&gt;2999",AF34:AF41)</f>
        <v>0</v>
      </c>
      <c r="R25" s="175"/>
      <c r="S25" s="48" t="s">
        <v>45</v>
      </c>
      <c r="T25" s="48"/>
      <c r="U25" s="48"/>
      <c r="V25" s="48"/>
      <c r="W25" s="48"/>
      <c r="X25" s="48"/>
      <c r="Y25" s="48"/>
      <c r="Z25" s="39"/>
      <c r="AA25" s="95" t="s">
        <v>74</v>
      </c>
      <c r="AB25" s="96"/>
      <c r="AC25" s="96"/>
      <c r="AD25" s="51"/>
      <c r="AE25" s="51"/>
      <c r="AF25" s="51"/>
      <c r="AG25" s="52"/>
      <c r="AH25" s="76"/>
      <c r="AI25" s="76"/>
    </row>
    <row r="26" spans="1:35" ht="13.8" thickBot="1" x14ac:dyDescent="0.3">
      <c r="A26" s="53" t="s">
        <v>20</v>
      </c>
      <c r="B26" s="53"/>
      <c r="C26" s="53" t="s">
        <v>49</v>
      </c>
      <c r="D26" s="31" t="s">
        <v>50</v>
      </c>
      <c r="E26" s="53"/>
      <c r="F26" s="53"/>
      <c r="G26" s="53"/>
      <c r="H26" s="53"/>
      <c r="I26" s="53" t="s">
        <v>20</v>
      </c>
      <c r="J26" s="53"/>
      <c r="K26" s="53" t="s">
        <v>49</v>
      </c>
      <c r="L26" s="61" t="s">
        <v>50</v>
      </c>
      <c r="M26" s="47" t="s">
        <v>22</v>
      </c>
      <c r="N26" s="47" t="s">
        <v>23</v>
      </c>
      <c r="O26" s="47" t="s">
        <v>24</v>
      </c>
      <c r="P26" s="44"/>
      <c r="Q26" s="176">
        <f>SUMIF(B7:B19,"&gt;2999",E7:E19)+SUMIF(B27:B42,"&gt;2999",E27:E42)+SUMIF(J27:J42,"&gt;2999",M27:O42)+SUMIF(R7:R19,"&gt;2999",T7:T19)+SUMIF(AB16:AB23,"&gt;2999",AD16:AD23)+SUMIF(AB26:AB27,"&gt;2999",AD26:AD27)+SUMIF(AB34:AB41,"&gt;2999",AD34:AD41)</f>
        <v>0</v>
      </c>
      <c r="R26" s="176"/>
      <c r="S26" s="43" t="s">
        <v>46</v>
      </c>
      <c r="T26" s="48"/>
      <c r="U26" s="48"/>
      <c r="V26" s="48"/>
      <c r="W26" s="48"/>
      <c r="X26" s="48"/>
      <c r="Y26" s="48"/>
      <c r="Z26" s="48"/>
      <c r="AA26" s="133" t="s">
        <v>58</v>
      </c>
      <c r="AB26" s="134">
        <v>4713</v>
      </c>
      <c r="AC26" s="137"/>
      <c r="AD26" s="51">
        <f t="shared" ref="AD26:AD27" si="24">IF(AG26&lt;&gt;"",AG26,3)*IF(AC26="A",4,IF(AC26="B",3,IF(AC26="C",2,IF(AC26="D",1,IF(AND(AC26&gt;=0,AC26&lt;=4,ISNUMBER(AC26)),AC26,0)))))</f>
        <v>0</v>
      </c>
      <c r="AE26" s="51" t="str">
        <f t="shared" ref="AE26:AE27" si="25">IF(OR(AC26="A",AC26="B",AC26="C",AC26="D",AC26="F",AND(AC26&gt;=0,AC26&lt;=4,ISNUMBER(AC26))),IF(AG26&lt;&gt;"",AG26,3),"")</f>
        <v/>
      </c>
      <c r="AF26" s="51" t="str">
        <f t="shared" ref="AF26:AF27" si="26">IF(OR(AC26="A",AC26="B",AC26="C",AC26="D",AC26="P",AND(AC26&gt;=0,AC26&lt;=4,ISNUMBER(AC26))),IF(AG26&lt;&gt;"",AG26,3),"")</f>
        <v/>
      </c>
      <c r="AG26" s="55"/>
      <c r="AH26" s="159"/>
      <c r="AI26" s="159"/>
    </row>
    <row r="27" spans="1:35" ht="13.8" thickBot="1" x14ac:dyDescent="0.3">
      <c r="A27" s="91"/>
      <c r="B27" s="92"/>
      <c r="C27" s="93"/>
      <c r="D27" s="65"/>
      <c r="E27" s="66">
        <f t="shared" ref="E27:E42" si="27">D27*IF(OR(C27="A",C27="RA"),4,IF(OR(C27="B",C27="RB"),3,IF(OR(C27="C",C27="RC"),2,IF(OR(C27="D",C27="RD"),1,IF(AND(C27&gt;=0,C27&lt;=4,ISNUMBER(C27)),C27,0)))))</f>
        <v>0</v>
      </c>
      <c r="F27" s="67" t="str">
        <f t="shared" ref="F27:F42" si="28">IF(OR(C27="",D27=""),"",IF(OR(C27="A",C27="B",C27="C",C27="D",C27="F",C27="RA",C27="RB",C27="RC",C27="RD",C27="RF",AND(C27&gt;=0,C27&lt;=4,ISNUMBER(C27))),D27,""))</f>
        <v/>
      </c>
      <c r="G27" s="68" t="str">
        <f t="shared" ref="G27:G42" si="29">IF(OR(C27="",D27=""),"",IF(OR(C27="A",C27="B",C27="C",C27="D",C27="P",AND(C27&gt;=0,C27&lt;=4,ISNUMBER(C27))),D27,""))</f>
        <v/>
      </c>
      <c r="H27" s="69"/>
      <c r="I27" s="91"/>
      <c r="J27" s="92"/>
      <c r="K27" s="93"/>
      <c r="L27" s="65"/>
      <c r="M27" s="40">
        <f t="shared" ref="M27:M42" si="30">L27*IF(OR(K27="A",K27="RA"),4,IF(OR(K27="B",K27="RB"),3,IF(OR(K27="C",K27="RC"),2,IF(OR(K27="D",K27="RD"),1,IF(AND(K27&gt;=0,K27=4,ISNUMBER(K27)),K27,0)))))</f>
        <v>0</v>
      </c>
      <c r="N27" s="40" t="str">
        <f t="shared" ref="N27:N42" si="31">IF(OR(K27="",L27=""),"",IF(OR(K27="A",K27="B",K27="C",K27="D",K27="F",K27="RA",K27="RB",K27="RC",K27="RD",K27="RF",AND(K27&gt;=0,K27&lt;=4,ISNUMBER(K27))),L27,""))</f>
        <v/>
      </c>
      <c r="O27" s="40" t="str">
        <f t="shared" ref="O27:O42" si="32">IF(OR(K27="",L27=""),"",IF(OR(K27="A",K27="B",K27="C",K27="D",K27="P",AND(K27&gt;=0,K27&lt;=4,ISNUMBER(K27))),L27,""))</f>
        <v/>
      </c>
      <c r="P27" s="44"/>
      <c r="Q27" s="177" t="str">
        <f>IF(SUM(Q26)=0,"N/A",Q26/Q25)</f>
        <v>N/A</v>
      </c>
      <c r="R27" s="177"/>
      <c r="S27" s="48" t="s">
        <v>48</v>
      </c>
      <c r="T27" s="48"/>
      <c r="U27" s="48"/>
      <c r="V27" s="48"/>
      <c r="W27" s="48"/>
      <c r="X27" s="48"/>
      <c r="Y27" s="48"/>
      <c r="AA27" s="83"/>
      <c r="AB27" s="128"/>
      <c r="AC27" s="84"/>
      <c r="AD27" s="51">
        <f t="shared" si="24"/>
        <v>0</v>
      </c>
      <c r="AE27" s="51" t="str">
        <f t="shared" si="25"/>
        <v/>
      </c>
      <c r="AF27" s="51" t="str">
        <f t="shared" si="26"/>
        <v/>
      </c>
      <c r="AG27" s="55"/>
      <c r="AH27" s="178"/>
      <c r="AI27" s="178"/>
    </row>
    <row r="28" spans="1:35" ht="14.25" customHeight="1" thickTop="1" thickBot="1" x14ac:dyDescent="0.3">
      <c r="A28" s="91"/>
      <c r="B28" s="92"/>
      <c r="C28" s="93"/>
      <c r="D28" s="65"/>
      <c r="E28" s="66">
        <f t="shared" si="27"/>
        <v>0</v>
      </c>
      <c r="F28" s="67" t="str">
        <f t="shared" si="28"/>
        <v/>
      </c>
      <c r="G28" s="68" t="str">
        <f t="shared" si="29"/>
        <v/>
      </c>
      <c r="H28" s="70"/>
      <c r="I28" s="91"/>
      <c r="J28" s="92"/>
      <c r="K28" s="93"/>
      <c r="L28" s="65"/>
      <c r="M28" s="40">
        <f t="shared" si="30"/>
        <v>0</v>
      </c>
      <c r="N28" s="40" t="str">
        <f t="shared" si="31"/>
        <v/>
      </c>
      <c r="O28" s="40" t="str">
        <f t="shared" si="32"/>
        <v/>
      </c>
      <c r="P28" s="44"/>
      <c r="Q28" s="169"/>
      <c r="R28" s="170"/>
      <c r="S28" s="43" t="s">
        <v>51</v>
      </c>
      <c r="T28" s="48"/>
      <c r="U28" s="48"/>
      <c r="V28" s="48"/>
      <c r="W28" s="48"/>
      <c r="X28" s="48"/>
      <c r="Y28" s="48"/>
      <c r="Z28" s="44"/>
      <c r="AA28" s="126"/>
      <c r="AB28" s="105"/>
      <c r="AC28" s="106"/>
      <c r="AD28" s="103"/>
      <c r="AE28" s="103"/>
      <c r="AF28" s="103"/>
      <c r="AG28" s="86"/>
      <c r="AH28" s="109"/>
      <c r="AI28" s="105"/>
    </row>
    <row r="29" spans="1:35" ht="14.85" customHeight="1" thickTop="1" thickBot="1" x14ac:dyDescent="0.35">
      <c r="A29" s="91"/>
      <c r="B29" s="92"/>
      <c r="C29" s="93"/>
      <c r="D29" s="65"/>
      <c r="E29" s="66">
        <f t="shared" si="27"/>
        <v>0</v>
      </c>
      <c r="F29" s="67" t="str">
        <f t="shared" si="28"/>
        <v/>
      </c>
      <c r="G29" s="68" t="str">
        <f t="shared" si="29"/>
        <v/>
      </c>
      <c r="H29" s="70"/>
      <c r="I29" s="91"/>
      <c r="J29" s="63"/>
      <c r="K29" s="93"/>
      <c r="L29" s="65"/>
      <c r="M29" s="40">
        <f t="shared" si="30"/>
        <v>0</v>
      </c>
      <c r="N29" s="40" t="str">
        <f t="shared" si="31"/>
        <v/>
      </c>
      <c r="O29" s="40" t="str">
        <f t="shared" si="32"/>
        <v/>
      </c>
      <c r="P29" s="44"/>
      <c r="Q29" s="167">
        <v>120</v>
      </c>
      <c r="R29" s="167"/>
      <c r="S29" s="48" t="s">
        <v>52</v>
      </c>
      <c r="T29" s="48"/>
      <c r="U29" s="48"/>
      <c r="V29" s="48"/>
      <c r="W29" s="48"/>
      <c r="X29" s="48"/>
      <c r="Y29" s="48"/>
      <c r="Z29" s="44"/>
      <c r="AA29" s="102"/>
      <c r="AB29" s="105"/>
      <c r="AC29" s="106"/>
      <c r="AD29" s="103">
        <f t="shared" ref="AD29" si="33">IF(AG29&lt;&gt;"",AG29,3)*IF(AC29="A",4,IF(AC29="B",3,IF(AC29="C",2,IF(AC29="D",1,IF(AND(AC29&gt;=0,AC29&lt;=4,ISNUMBER(AC29)),AC29,0)))))</f>
        <v>0</v>
      </c>
      <c r="AE29" s="103" t="str">
        <f t="shared" ref="AE29" si="34">IF(OR(AC29="A",AC29="B",AC29="C",AC29="D",AC29="F",AND(AC29&gt;=0,AC29&lt;=4,ISNUMBER(AC29))),IF(AG29&lt;&gt;"",AG29,3),"")</f>
        <v/>
      </c>
      <c r="AF29" s="103" t="str">
        <f t="shared" ref="AF29" si="35">IF(OR(AC29="A",AC29="B",AC29="C",AC29="D",AC29="P",AND(AC29&gt;=0,AC29&lt;=4,ISNUMBER(AC29))),IF(AG29&lt;&gt;"",AG29,3),"")</f>
        <v/>
      </c>
      <c r="AG29" s="104"/>
      <c r="AH29" s="105"/>
      <c r="AI29" s="105"/>
    </row>
    <row r="30" spans="1:35" ht="13.8" thickBot="1" x14ac:dyDescent="0.3">
      <c r="A30" s="91"/>
      <c r="B30" s="63"/>
      <c r="C30" s="93"/>
      <c r="D30" s="65"/>
      <c r="E30" s="66">
        <f t="shared" si="27"/>
        <v>0</v>
      </c>
      <c r="F30" s="67" t="str">
        <f t="shared" si="28"/>
        <v/>
      </c>
      <c r="G30" s="68" t="str">
        <f t="shared" si="29"/>
        <v/>
      </c>
      <c r="H30" s="70"/>
      <c r="I30" s="62"/>
      <c r="J30" s="63"/>
      <c r="K30" s="93"/>
      <c r="L30" s="65"/>
      <c r="M30" s="40">
        <f t="shared" si="30"/>
        <v>0</v>
      </c>
      <c r="N30" s="40" t="str">
        <f t="shared" si="31"/>
        <v/>
      </c>
      <c r="O30" s="40" t="str">
        <f t="shared" si="32"/>
        <v/>
      </c>
      <c r="P30" s="44"/>
      <c r="Q30" s="95" t="s">
        <v>53</v>
      </c>
      <c r="R30" s="53"/>
      <c r="S30" s="53"/>
      <c r="T30" s="53"/>
      <c r="U30" s="53"/>
      <c r="V30" s="53"/>
      <c r="W30" s="53"/>
      <c r="X30" s="53"/>
      <c r="Y30" s="100"/>
      <c r="Z30" s="44"/>
      <c r="AA30" s="102"/>
      <c r="AB30" s="105"/>
      <c r="AC30" s="106"/>
      <c r="AD30" s="103"/>
      <c r="AE30" s="103"/>
      <c r="AF30" s="103"/>
      <c r="AG30" s="104"/>
      <c r="AH30" s="105"/>
      <c r="AI30" s="105"/>
    </row>
    <row r="31" spans="1:35" ht="13.8" thickBot="1" x14ac:dyDescent="0.3">
      <c r="A31" s="91"/>
      <c r="B31" s="63"/>
      <c r="C31" s="93"/>
      <c r="D31" s="65"/>
      <c r="E31" s="66">
        <f t="shared" si="27"/>
        <v>0</v>
      </c>
      <c r="F31" s="67" t="str">
        <f t="shared" si="28"/>
        <v/>
      </c>
      <c r="G31" s="68" t="str">
        <f t="shared" si="29"/>
        <v/>
      </c>
      <c r="H31" s="70"/>
      <c r="I31" s="62"/>
      <c r="J31" s="63"/>
      <c r="K31" s="64"/>
      <c r="L31" s="65"/>
      <c r="M31" s="40">
        <f t="shared" si="30"/>
        <v>0</v>
      </c>
      <c r="N31" s="40" t="str">
        <f t="shared" si="31"/>
        <v/>
      </c>
      <c r="O31" s="40" t="str">
        <f t="shared" si="32"/>
        <v/>
      </c>
      <c r="P31" s="44"/>
      <c r="Q31" s="53"/>
      <c r="R31" s="53"/>
      <c r="S31" s="53"/>
      <c r="T31" s="53"/>
      <c r="U31" s="53"/>
      <c r="V31" s="53"/>
      <c r="W31" s="53"/>
      <c r="X31" s="53"/>
      <c r="Y31" s="100"/>
      <c r="Z31" s="44"/>
      <c r="AA31" s="102"/>
      <c r="AB31" s="105"/>
      <c r="AC31" s="106"/>
      <c r="AD31" s="103"/>
      <c r="AE31" s="103"/>
      <c r="AF31" s="103"/>
      <c r="AG31" s="104"/>
      <c r="AH31" s="105"/>
      <c r="AI31" s="105"/>
    </row>
    <row r="32" spans="1:35" ht="13.8" thickBot="1" x14ac:dyDescent="0.3">
      <c r="A32" s="62"/>
      <c r="B32" s="63"/>
      <c r="C32" s="64"/>
      <c r="D32" s="65"/>
      <c r="E32" s="66">
        <f t="shared" si="27"/>
        <v>0</v>
      </c>
      <c r="F32" s="67" t="str">
        <f t="shared" si="28"/>
        <v/>
      </c>
      <c r="G32" s="68" t="str">
        <f t="shared" si="29"/>
        <v/>
      </c>
      <c r="H32" s="70"/>
      <c r="I32" s="62"/>
      <c r="J32" s="63"/>
      <c r="K32" s="64"/>
      <c r="L32" s="65"/>
      <c r="M32" s="40">
        <f t="shared" si="30"/>
        <v>0</v>
      </c>
      <c r="N32" s="40" t="str">
        <f t="shared" si="31"/>
        <v/>
      </c>
      <c r="O32" s="40" t="str">
        <f t="shared" si="32"/>
        <v/>
      </c>
      <c r="P32" s="44"/>
      <c r="Q32" s="73"/>
      <c r="R32" s="53"/>
      <c r="S32" s="53"/>
      <c r="T32" s="53"/>
      <c r="U32" s="53"/>
      <c r="V32" s="53"/>
      <c r="W32" s="53"/>
      <c r="X32" s="53"/>
      <c r="Y32" s="100"/>
      <c r="Z32" s="44"/>
      <c r="AA32" s="102"/>
      <c r="AB32" s="105"/>
      <c r="AC32" s="106"/>
      <c r="AD32" s="103"/>
      <c r="AE32" s="103"/>
      <c r="AF32" s="103"/>
      <c r="AG32" s="104"/>
      <c r="AH32" s="105"/>
      <c r="AI32" s="105"/>
    </row>
    <row r="33" spans="1:36" ht="15.6" thickBot="1" x14ac:dyDescent="0.3">
      <c r="A33" s="62"/>
      <c r="B33" s="63"/>
      <c r="C33" s="64"/>
      <c r="D33" s="65"/>
      <c r="E33" s="66">
        <f t="shared" si="27"/>
        <v>0</v>
      </c>
      <c r="F33" s="67" t="str">
        <f t="shared" si="28"/>
        <v/>
      </c>
      <c r="G33" s="68" t="str">
        <f t="shared" si="29"/>
        <v/>
      </c>
      <c r="H33" s="70"/>
      <c r="I33" s="62"/>
      <c r="J33" s="63"/>
      <c r="K33" s="64"/>
      <c r="L33" s="65"/>
      <c r="M33" s="40">
        <f t="shared" si="30"/>
        <v>0</v>
      </c>
      <c r="N33" s="40" t="str">
        <f t="shared" si="31"/>
        <v/>
      </c>
      <c r="O33" s="40" t="str">
        <f t="shared" si="32"/>
        <v/>
      </c>
      <c r="P33" s="44"/>
      <c r="Q33" s="53"/>
      <c r="R33" s="53"/>
      <c r="S33" s="53"/>
      <c r="T33" s="53"/>
      <c r="U33" s="53"/>
      <c r="V33" s="53"/>
      <c r="W33" s="53"/>
      <c r="X33" s="53"/>
      <c r="Y33" s="100"/>
      <c r="Z33" s="44"/>
      <c r="AA33" s="43" t="s">
        <v>57</v>
      </c>
      <c r="AB33" s="79"/>
      <c r="AC33" s="79"/>
      <c r="AD33" s="80"/>
      <c r="AE33" s="80"/>
      <c r="AF33" s="80"/>
      <c r="AG33" s="81"/>
      <c r="AH33" s="72"/>
      <c r="AI33" s="59"/>
    </row>
    <row r="34" spans="1:36" ht="13.8" thickBot="1" x14ac:dyDescent="0.3">
      <c r="A34" s="62"/>
      <c r="B34" s="63"/>
      <c r="C34" s="64"/>
      <c r="D34" s="65"/>
      <c r="E34" s="66">
        <f t="shared" si="27"/>
        <v>0</v>
      </c>
      <c r="F34" s="67" t="str">
        <f t="shared" si="28"/>
        <v/>
      </c>
      <c r="G34" s="68" t="str">
        <f t="shared" si="29"/>
        <v/>
      </c>
      <c r="H34" s="70"/>
      <c r="I34" s="62"/>
      <c r="J34" s="63"/>
      <c r="K34" s="64"/>
      <c r="L34" s="65"/>
      <c r="M34" s="40">
        <f t="shared" si="30"/>
        <v>0</v>
      </c>
      <c r="N34" s="40" t="str">
        <f t="shared" si="31"/>
        <v/>
      </c>
      <c r="O34" s="40" t="str">
        <f t="shared" si="32"/>
        <v/>
      </c>
      <c r="P34" s="44"/>
      <c r="Q34" s="53"/>
      <c r="R34" s="53"/>
      <c r="S34" s="53"/>
      <c r="T34" s="53"/>
      <c r="U34" s="53"/>
      <c r="V34" s="53"/>
      <c r="W34" s="53"/>
      <c r="X34" s="53"/>
      <c r="Y34" s="100"/>
      <c r="Z34" s="44"/>
      <c r="AA34" s="133" t="s">
        <v>58</v>
      </c>
      <c r="AB34" s="134">
        <v>3101</v>
      </c>
      <c r="AC34" s="89"/>
      <c r="AD34" s="51">
        <f t="shared" ref="AD34:AD41" si="36">IF(AG34&lt;&gt;"",AG34,3)*IF(AC34="A",4,IF(AC34="B",3,IF(AC34="C",2,IF(AC34="D",1,IF(AND(AC34&gt;=0,AC34&lt;=4,ISNUMBER(AC34)),AC34,0)))))</f>
        <v>0</v>
      </c>
      <c r="AE34" s="51" t="str">
        <f t="shared" ref="AE34:AE41" si="37">IF(OR(AC34="A",AC34="B",AC34="C",AC34="D",AC34="F",AND(AC34&gt;=0,AC34&lt;=4,ISNUMBER(AC34))),IF(AG34&lt;&gt;"",AG34,3),"")</f>
        <v/>
      </c>
      <c r="AF34" s="51" t="str">
        <f t="shared" ref="AF34:AF41" si="38">IF(OR(AC34="A",AC34="B",AC34="C",AC34="D",AC34="P",AND(AC34&gt;=0,AC34&lt;=4,ISNUMBER(AC34))),IF(AG34&lt;&gt;"",AG34,3),"")</f>
        <v/>
      </c>
      <c r="AG34" s="55">
        <v>1</v>
      </c>
      <c r="AH34" s="159"/>
      <c r="AI34" s="168"/>
    </row>
    <row r="35" spans="1:36" ht="13.8" thickBot="1" x14ac:dyDescent="0.3">
      <c r="A35" s="62"/>
      <c r="B35" s="63"/>
      <c r="C35" s="64"/>
      <c r="D35" s="65"/>
      <c r="E35" s="66">
        <f t="shared" si="27"/>
        <v>0</v>
      </c>
      <c r="F35" s="67" t="str">
        <f t="shared" si="28"/>
        <v/>
      </c>
      <c r="G35" s="68" t="str">
        <f t="shared" si="29"/>
        <v/>
      </c>
      <c r="H35" s="70"/>
      <c r="I35" s="62"/>
      <c r="J35" s="63"/>
      <c r="K35" s="64"/>
      <c r="L35" s="65"/>
      <c r="M35" s="40">
        <f t="shared" si="30"/>
        <v>0</v>
      </c>
      <c r="N35" s="40" t="str">
        <f t="shared" si="31"/>
        <v/>
      </c>
      <c r="O35" s="40" t="str">
        <f t="shared" si="32"/>
        <v/>
      </c>
      <c r="P35" s="44"/>
      <c r="Q35" s="53"/>
      <c r="R35" s="53"/>
      <c r="S35" s="53"/>
      <c r="T35" s="53"/>
      <c r="U35" s="53"/>
      <c r="V35" s="53"/>
      <c r="W35" s="53"/>
      <c r="X35" s="53"/>
      <c r="Y35" s="100"/>
      <c r="Z35" s="44"/>
      <c r="AA35" s="133" t="s">
        <v>58</v>
      </c>
      <c r="AB35" s="134">
        <v>3103</v>
      </c>
      <c r="AC35" s="88"/>
      <c r="AD35" s="51">
        <f t="shared" si="36"/>
        <v>0</v>
      </c>
      <c r="AE35" s="51" t="str">
        <f t="shared" si="37"/>
        <v/>
      </c>
      <c r="AF35" s="51" t="str">
        <f t="shared" si="38"/>
        <v/>
      </c>
      <c r="AG35" s="55"/>
      <c r="AH35" s="159"/>
      <c r="AI35" s="168"/>
    </row>
    <row r="36" spans="1:36" ht="13.8" thickBot="1" x14ac:dyDescent="0.3">
      <c r="A36" s="62"/>
      <c r="B36" s="63"/>
      <c r="C36" s="64"/>
      <c r="D36" s="65"/>
      <c r="E36" s="66">
        <f t="shared" si="27"/>
        <v>0</v>
      </c>
      <c r="F36" s="67" t="str">
        <f t="shared" si="28"/>
        <v/>
      </c>
      <c r="G36" s="68" t="str">
        <f t="shared" si="29"/>
        <v/>
      </c>
      <c r="H36" s="70"/>
      <c r="I36" s="62"/>
      <c r="J36" s="63"/>
      <c r="K36" s="64"/>
      <c r="L36" s="65"/>
      <c r="M36" s="40">
        <f t="shared" si="30"/>
        <v>0</v>
      </c>
      <c r="N36" s="40" t="str">
        <f t="shared" si="31"/>
        <v/>
      </c>
      <c r="O36" s="40" t="str">
        <f t="shared" si="32"/>
        <v/>
      </c>
      <c r="P36" s="44"/>
      <c r="Q36" s="53"/>
      <c r="R36" s="53"/>
      <c r="S36" s="53"/>
      <c r="T36" s="53"/>
      <c r="U36" s="53"/>
      <c r="V36" s="53"/>
      <c r="W36" s="53"/>
      <c r="X36" s="53"/>
      <c r="Y36" s="53"/>
      <c r="Z36" s="44"/>
      <c r="AA36" s="133" t="s">
        <v>58</v>
      </c>
      <c r="AB36" s="134">
        <v>3203</v>
      </c>
      <c r="AC36" s="88"/>
      <c r="AD36" s="51">
        <f t="shared" si="36"/>
        <v>0</v>
      </c>
      <c r="AE36" s="51" t="str">
        <f t="shared" si="37"/>
        <v/>
      </c>
      <c r="AF36" s="51" t="str">
        <f t="shared" si="38"/>
        <v/>
      </c>
      <c r="AG36" s="55"/>
      <c r="AH36" s="159"/>
      <c r="AI36" s="168"/>
    </row>
    <row r="37" spans="1:36" ht="13.8" thickBot="1" x14ac:dyDescent="0.3">
      <c r="A37" s="62"/>
      <c r="B37" s="63"/>
      <c r="C37" s="64"/>
      <c r="D37" s="65"/>
      <c r="E37" s="66">
        <f t="shared" si="27"/>
        <v>0</v>
      </c>
      <c r="F37" s="67" t="str">
        <f t="shared" si="28"/>
        <v/>
      </c>
      <c r="G37" s="68" t="str">
        <f t="shared" si="29"/>
        <v/>
      </c>
      <c r="H37" s="70"/>
      <c r="I37" s="62"/>
      <c r="J37" s="63"/>
      <c r="K37" s="64"/>
      <c r="L37" s="65"/>
      <c r="M37" s="40">
        <f t="shared" si="30"/>
        <v>0</v>
      </c>
      <c r="N37" s="40" t="str">
        <f t="shared" si="31"/>
        <v/>
      </c>
      <c r="O37" s="40" t="str">
        <f t="shared" si="32"/>
        <v/>
      </c>
      <c r="P37" s="44"/>
      <c r="Q37" s="53"/>
      <c r="R37" s="53"/>
      <c r="S37" s="53"/>
      <c r="T37" s="53"/>
      <c r="U37" s="53"/>
      <c r="V37" s="53"/>
      <c r="W37" s="53"/>
      <c r="X37" s="53"/>
      <c r="Y37" s="53"/>
      <c r="Z37" s="44"/>
      <c r="AA37" s="133" t="s">
        <v>58</v>
      </c>
      <c r="AB37" s="134">
        <v>4103</v>
      </c>
      <c r="AC37" s="88"/>
      <c r="AD37" s="51">
        <f t="shared" si="36"/>
        <v>0</v>
      </c>
      <c r="AE37" s="51" t="str">
        <f t="shared" si="37"/>
        <v/>
      </c>
      <c r="AF37" s="51" t="str">
        <f t="shared" si="38"/>
        <v/>
      </c>
      <c r="AG37" s="55"/>
      <c r="AH37" s="159"/>
      <c r="AI37" s="168"/>
    </row>
    <row r="38" spans="1:36" ht="13.8" thickBot="1" x14ac:dyDescent="0.3">
      <c r="A38" s="62"/>
      <c r="B38" s="63"/>
      <c r="C38" s="64"/>
      <c r="D38" s="65"/>
      <c r="E38" s="66">
        <f t="shared" si="27"/>
        <v>0</v>
      </c>
      <c r="F38" s="67" t="str">
        <f t="shared" si="28"/>
        <v/>
      </c>
      <c r="G38" s="68" t="str">
        <f t="shared" si="29"/>
        <v/>
      </c>
      <c r="H38" s="70"/>
      <c r="I38" s="62"/>
      <c r="J38" s="63"/>
      <c r="K38" s="64"/>
      <c r="L38" s="65"/>
      <c r="M38" s="40">
        <f t="shared" si="30"/>
        <v>0</v>
      </c>
      <c r="N38" s="40" t="str">
        <f t="shared" si="31"/>
        <v/>
      </c>
      <c r="O38" s="40" t="str">
        <f t="shared" si="32"/>
        <v/>
      </c>
      <c r="P38" s="44"/>
      <c r="Q38" s="53"/>
      <c r="R38" s="53"/>
      <c r="S38" s="53"/>
      <c r="T38" s="53"/>
      <c r="U38" s="53"/>
      <c r="V38" s="53"/>
      <c r="W38" s="53"/>
      <c r="X38" s="53"/>
      <c r="Y38" s="53"/>
      <c r="Z38" s="44"/>
      <c r="AA38" s="133" t="s">
        <v>58</v>
      </c>
      <c r="AB38" s="134">
        <v>4203</v>
      </c>
      <c r="AC38" s="88"/>
      <c r="AD38" s="51">
        <f t="shared" si="36"/>
        <v>0</v>
      </c>
      <c r="AE38" s="51" t="str">
        <f t="shared" si="37"/>
        <v/>
      </c>
      <c r="AF38" s="51" t="str">
        <f t="shared" si="38"/>
        <v/>
      </c>
      <c r="AG38" s="55"/>
      <c r="AH38" s="159"/>
      <c r="AI38" s="168"/>
    </row>
    <row r="39" spans="1:36" ht="13.8" thickBot="1" x14ac:dyDescent="0.3">
      <c r="A39" s="62"/>
      <c r="B39" s="63"/>
      <c r="C39" s="64"/>
      <c r="D39" s="65"/>
      <c r="E39" s="66">
        <f t="shared" si="27"/>
        <v>0</v>
      </c>
      <c r="F39" s="67" t="str">
        <f t="shared" si="28"/>
        <v/>
      </c>
      <c r="G39" s="68" t="str">
        <f t="shared" si="29"/>
        <v/>
      </c>
      <c r="H39" s="70"/>
      <c r="I39" s="62"/>
      <c r="J39" s="63"/>
      <c r="K39" s="64"/>
      <c r="L39" s="65"/>
      <c r="M39" s="40">
        <f t="shared" si="30"/>
        <v>0</v>
      </c>
      <c r="N39" s="40" t="str">
        <f t="shared" si="31"/>
        <v/>
      </c>
      <c r="O39" s="40" t="str">
        <f t="shared" si="32"/>
        <v/>
      </c>
      <c r="P39" s="44"/>
      <c r="Q39" s="53"/>
      <c r="R39" s="53"/>
      <c r="S39" s="53"/>
      <c r="T39" s="53"/>
      <c r="U39" s="53"/>
      <c r="V39" s="53"/>
      <c r="W39" s="53"/>
      <c r="X39" s="53"/>
      <c r="Y39" s="53"/>
      <c r="Z39" s="44"/>
      <c r="AA39" s="133" t="s">
        <v>58</v>
      </c>
      <c r="AB39" s="134">
        <v>4200</v>
      </c>
      <c r="AC39" s="88"/>
      <c r="AD39" s="51">
        <f t="shared" si="36"/>
        <v>0</v>
      </c>
      <c r="AE39" s="51" t="str">
        <f t="shared" si="37"/>
        <v/>
      </c>
      <c r="AF39" s="51" t="str">
        <f t="shared" si="38"/>
        <v/>
      </c>
      <c r="AG39" s="55">
        <v>9</v>
      </c>
      <c r="AH39" s="159"/>
      <c r="AI39" s="168"/>
    </row>
    <row r="40" spans="1:36" ht="13.8" thickBot="1" x14ac:dyDescent="0.3">
      <c r="A40" s="62"/>
      <c r="B40" s="63"/>
      <c r="C40" s="64"/>
      <c r="D40" s="65"/>
      <c r="E40" s="66">
        <f t="shared" si="27"/>
        <v>0</v>
      </c>
      <c r="F40" s="67" t="str">
        <f t="shared" si="28"/>
        <v/>
      </c>
      <c r="G40" s="68" t="str">
        <f t="shared" si="29"/>
        <v/>
      </c>
      <c r="H40" s="70"/>
      <c r="I40" s="62"/>
      <c r="J40" s="63"/>
      <c r="K40" s="64"/>
      <c r="L40" s="65"/>
      <c r="M40" s="40">
        <f t="shared" si="30"/>
        <v>0</v>
      </c>
      <c r="N40" s="40" t="str">
        <f t="shared" si="31"/>
        <v/>
      </c>
      <c r="O40" s="40" t="str">
        <f t="shared" si="32"/>
        <v/>
      </c>
      <c r="P40" s="44"/>
      <c r="Q40" s="53"/>
      <c r="R40" s="53"/>
      <c r="S40" s="53"/>
      <c r="T40" s="53"/>
      <c r="U40" s="53"/>
      <c r="V40" s="53"/>
      <c r="W40" s="53"/>
      <c r="X40" s="53"/>
      <c r="Y40" s="53"/>
      <c r="Z40" s="44"/>
      <c r="AA40" s="133" t="s">
        <v>60</v>
      </c>
      <c r="AB40" s="134">
        <v>3213</v>
      </c>
      <c r="AC40" s="88"/>
      <c r="AD40" s="51">
        <f t="shared" ref="AD40" si="39">IF(AG40&lt;&gt;"",AG40,3)*IF(AC40="A",4,IF(AC40="B",3,IF(AC40="C",2,IF(AC40="D",1,IF(AND(AC40&gt;=0,AC40&lt;=4,ISNUMBER(AC40)),AC40,0)))))</f>
        <v>0</v>
      </c>
      <c r="AE40" s="51" t="str">
        <f t="shared" ref="AE40" si="40">IF(OR(AC40="A",AC40="B",AC40="C",AC40="D",AC40="F",AND(AC40&gt;=0,AC40&lt;=4,ISNUMBER(AC40))),IF(AG40&lt;&gt;"",AG40,3),"")</f>
        <v/>
      </c>
      <c r="AF40" s="51" t="str">
        <f t="shared" ref="AF40" si="41">IF(OR(AC40="A",AC40="B",AC40="C",AC40="D",AC40="P",AND(AC40&gt;=0,AC40&lt;=4,ISNUMBER(AC40))),IF(AG40&lt;&gt;"",AG40,3),"")</f>
        <v/>
      </c>
      <c r="AG40" s="55"/>
      <c r="AH40" s="159"/>
      <c r="AI40" s="168"/>
    </row>
    <row r="41" spans="1:36" ht="13.8" thickBot="1" x14ac:dyDescent="0.3">
      <c r="A41" s="62"/>
      <c r="B41" s="63"/>
      <c r="C41" s="64"/>
      <c r="D41" s="65"/>
      <c r="E41" s="66">
        <f t="shared" si="27"/>
        <v>0</v>
      </c>
      <c r="F41" s="67" t="str">
        <f t="shared" si="28"/>
        <v/>
      </c>
      <c r="G41" s="68" t="str">
        <f t="shared" si="29"/>
        <v/>
      </c>
      <c r="H41" s="70"/>
      <c r="I41" s="62"/>
      <c r="J41" s="63"/>
      <c r="K41" s="64"/>
      <c r="L41" s="65"/>
      <c r="M41" s="40">
        <f t="shared" si="30"/>
        <v>0</v>
      </c>
      <c r="N41" s="40" t="str">
        <f t="shared" si="31"/>
        <v/>
      </c>
      <c r="O41" s="40" t="str">
        <f t="shared" si="32"/>
        <v/>
      </c>
      <c r="P41" s="44"/>
      <c r="Q41" s="53"/>
      <c r="R41" s="53"/>
      <c r="S41" s="53"/>
      <c r="T41" s="53"/>
      <c r="U41" s="53"/>
      <c r="V41" s="53"/>
      <c r="W41" s="53"/>
      <c r="X41" s="53"/>
      <c r="Y41" s="53"/>
      <c r="Z41" s="44"/>
      <c r="AA41" s="133" t="s">
        <v>61</v>
      </c>
      <c r="AB41" s="134">
        <v>3202</v>
      </c>
      <c r="AC41" s="88"/>
      <c r="AD41" s="51">
        <f t="shared" si="36"/>
        <v>0</v>
      </c>
      <c r="AE41" s="51" t="str">
        <f t="shared" si="37"/>
        <v/>
      </c>
      <c r="AF41" s="51" t="str">
        <f t="shared" si="38"/>
        <v/>
      </c>
      <c r="AG41" s="55">
        <v>2</v>
      </c>
      <c r="AH41" s="159"/>
      <c r="AI41" s="168"/>
    </row>
    <row r="42" spans="1:36" x14ac:dyDescent="0.25">
      <c r="A42" s="62"/>
      <c r="B42" s="63"/>
      <c r="C42" s="64"/>
      <c r="D42" s="65"/>
      <c r="E42" s="66">
        <f t="shared" si="27"/>
        <v>0</v>
      </c>
      <c r="F42" s="67" t="str">
        <f t="shared" si="28"/>
        <v/>
      </c>
      <c r="G42" s="68" t="str">
        <f t="shared" si="29"/>
        <v/>
      </c>
      <c r="H42" s="70"/>
      <c r="I42" s="62"/>
      <c r="J42" s="63"/>
      <c r="K42" s="64"/>
      <c r="L42" s="65"/>
      <c r="M42" s="60">
        <f t="shared" si="30"/>
        <v>0</v>
      </c>
      <c r="N42" s="60" t="str">
        <f t="shared" si="31"/>
        <v/>
      </c>
      <c r="O42" s="40" t="str">
        <f t="shared" si="32"/>
        <v/>
      </c>
      <c r="P42" s="60"/>
      <c r="Q42" s="53"/>
      <c r="R42" s="53"/>
      <c r="S42" s="53"/>
      <c r="T42" s="53"/>
      <c r="U42" s="53"/>
      <c r="V42" s="53"/>
      <c r="W42" s="53"/>
      <c r="X42" s="53"/>
      <c r="Y42" s="53"/>
      <c r="Z42" s="44"/>
      <c r="AA42" s="47" t="s">
        <v>88</v>
      </c>
      <c r="AB42" s="146"/>
      <c r="AC42" s="147"/>
      <c r="AD42" s="148"/>
      <c r="AE42" s="148"/>
      <c r="AF42" s="148"/>
      <c r="AG42" s="149"/>
      <c r="AH42" s="150"/>
      <c r="AI42" s="150"/>
      <c r="AJ42" s="151"/>
    </row>
    <row r="43" spans="1:36" x14ac:dyDescent="0.25">
      <c r="A43" s="107"/>
      <c r="B43" s="107"/>
      <c r="C43" s="107"/>
      <c r="D43" s="107"/>
      <c r="I43" s="107"/>
      <c r="J43" s="107"/>
      <c r="K43" s="107"/>
      <c r="L43" s="107"/>
      <c r="M43" s="60"/>
      <c r="N43" s="60"/>
      <c r="O43" s="40"/>
      <c r="P43" s="60"/>
      <c r="Q43" s="48"/>
      <c r="R43" s="48"/>
      <c r="S43" s="48"/>
      <c r="T43" s="48"/>
      <c r="U43" s="48"/>
      <c r="V43" s="48"/>
      <c r="W43" s="48"/>
      <c r="X43" s="48"/>
      <c r="Y43" s="48"/>
      <c r="Z43" s="44"/>
      <c r="AA43" s="125"/>
      <c r="AB43" s="105"/>
      <c r="AC43" s="106"/>
      <c r="AD43" s="103"/>
      <c r="AE43" s="103"/>
      <c r="AF43" s="103"/>
      <c r="AG43" s="104"/>
      <c r="AH43" s="105"/>
      <c r="AI43" s="105"/>
    </row>
    <row r="44" spans="1:36" x14ac:dyDescent="0.25">
      <c r="A44" s="60"/>
      <c r="B44" s="60"/>
      <c r="C44" s="60"/>
      <c r="D44" s="60"/>
      <c r="E44" s="40"/>
      <c r="F44" s="40"/>
      <c r="G44" s="40"/>
      <c r="H44" s="40"/>
      <c r="I44" s="60"/>
      <c r="J44" s="60"/>
      <c r="K44" s="60"/>
      <c r="L44" s="60"/>
      <c r="Q44" s="48"/>
      <c r="R44" s="48"/>
      <c r="S44" s="48"/>
      <c r="T44" s="48"/>
      <c r="U44" s="48"/>
      <c r="V44" s="48"/>
      <c r="W44" s="48"/>
      <c r="X44" s="48"/>
      <c r="Y44" s="48"/>
      <c r="Z44" s="60"/>
      <c r="AA44" s="126"/>
      <c r="AB44" s="105"/>
      <c r="AC44" s="127"/>
      <c r="AD44" s="103"/>
      <c r="AE44" s="103"/>
      <c r="AF44" s="103"/>
      <c r="AG44" s="104"/>
      <c r="AH44" s="105"/>
      <c r="AI44" s="105"/>
    </row>
    <row r="45" spans="1:36" x14ac:dyDescent="0.25">
      <c r="A45" s="60"/>
      <c r="B45" s="60"/>
      <c r="C45" s="60"/>
      <c r="D45" s="60"/>
      <c r="E45" s="40"/>
      <c r="F45" s="40"/>
      <c r="G45" s="40"/>
      <c r="H45" s="40"/>
      <c r="I45" s="60"/>
      <c r="J45" s="60"/>
      <c r="K45" s="60"/>
      <c r="L45" s="60"/>
      <c r="Q45" s="108"/>
      <c r="R45" s="108"/>
      <c r="S45" s="108"/>
      <c r="T45" s="108"/>
      <c r="U45" s="108"/>
      <c r="V45" s="108"/>
      <c r="W45" s="108"/>
      <c r="X45" s="108"/>
      <c r="Y45" s="108"/>
      <c r="Z45" s="60"/>
      <c r="AA45" s="126"/>
      <c r="AB45" s="105"/>
      <c r="AC45" s="127"/>
      <c r="AD45" s="103"/>
      <c r="AE45" s="103"/>
      <c r="AF45" s="103"/>
      <c r="AG45" s="104"/>
      <c r="AH45" s="105"/>
      <c r="AI45" s="105"/>
    </row>
    <row r="46" spans="1:36" x14ac:dyDescent="0.25">
      <c r="Q46" s="87"/>
      <c r="R46" s="87"/>
      <c r="S46" s="87"/>
      <c r="T46" s="87"/>
      <c r="U46" s="87"/>
      <c r="V46" s="87"/>
      <c r="W46" s="87"/>
      <c r="X46" s="87"/>
      <c r="Y46" s="87"/>
      <c r="AA46" s="126"/>
      <c r="AB46" s="105"/>
      <c r="AC46" s="127"/>
      <c r="AD46" s="103"/>
      <c r="AE46" s="103"/>
      <c r="AF46" s="103"/>
      <c r="AG46" s="104"/>
      <c r="AH46" s="105"/>
      <c r="AI46" s="105"/>
    </row>
    <row r="47" spans="1:36" x14ac:dyDescent="0.25">
      <c r="Q47" s="87"/>
      <c r="R47" s="87"/>
      <c r="S47" s="87"/>
      <c r="T47" s="87"/>
      <c r="U47" s="87"/>
      <c r="V47" s="87"/>
      <c r="W47" s="87"/>
      <c r="X47" s="87"/>
      <c r="Y47" s="87"/>
      <c r="AA47" s="126"/>
      <c r="AB47" s="105"/>
      <c r="AC47" s="127"/>
      <c r="AD47" s="103"/>
      <c r="AE47" s="103"/>
      <c r="AF47" s="103"/>
      <c r="AG47" s="104"/>
      <c r="AH47" s="105"/>
      <c r="AI47" s="105"/>
    </row>
    <row r="48" spans="1:36" x14ac:dyDescent="0.25">
      <c r="Q48" s="39"/>
      <c r="R48" s="39"/>
      <c r="S48" s="39"/>
      <c r="T48" s="39"/>
      <c r="U48" s="39"/>
      <c r="V48" s="39"/>
      <c r="W48" s="39"/>
      <c r="X48" s="39"/>
      <c r="Y48" s="39"/>
      <c r="AA48" s="126"/>
      <c r="AB48" s="105"/>
      <c r="AC48" s="127"/>
      <c r="AD48" s="103"/>
      <c r="AE48" s="103"/>
      <c r="AF48" s="103"/>
      <c r="AG48" s="104"/>
      <c r="AH48" s="105"/>
      <c r="AI48" s="105"/>
    </row>
    <row r="49" spans="17:35" x14ac:dyDescent="0.25">
      <c r="Q49" s="39"/>
      <c r="R49" s="39"/>
      <c r="S49" s="39"/>
      <c r="T49" s="39"/>
      <c r="U49" s="39"/>
      <c r="V49" s="39"/>
      <c r="W49" s="39"/>
      <c r="X49" s="39"/>
      <c r="Y49" s="39"/>
      <c r="AA49" s="126"/>
      <c r="AB49" s="40"/>
      <c r="AC49" s="61"/>
      <c r="AD49" s="40"/>
      <c r="AE49" s="40"/>
      <c r="AF49" s="40"/>
      <c r="AG49" s="41"/>
      <c r="AH49" s="165"/>
      <c r="AI49" s="165"/>
    </row>
    <row r="50" spans="17:35" x14ac:dyDescent="0.25">
      <c r="Q50" s="39"/>
      <c r="R50" s="39"/>
      <c r="S50" s="39"/>
      <c r="T50" s="39"/>
      <c r="U50" s="39"/>
      <c r="V50" s="39"/>
      <c r="W50" s="39"/>
      <c r="X50" s="39"/>
      <c r="Y50" s="39"/>
      <c r="AA50" s="40"/>
      <c r="AB50" s="40"/>
      <c r="AC50" s="61"/>
      <c r="AD50" s="40"/>
      <c r="AE50" s="40"/>
      <c r="AF50" s="40"/>
      <c r="AG50" s="41"/>
      <c r="AH50" s="165"/>
      <c r="AI50" s="165"/>
    </row>
    <row r="51" spans="17:35" x14ac:dyDescent="0.25">
      <c r="Q51" s="39"/>
      <c r="R51" s="39"/>
      <c r="S51" s="39"/>
      <c r="T51" s="39"/>
      <c r="U51" s="39"/>
      <c r="V51" s="39"/>
      <c r="W51" s="39"/>
      <c r="X51" s="39"/>
      <c r="Y51" s="39"/>
      <c r="AA51" s="40"/>
      <c r="AB51" s="42"/>
      <c r="AC51" s="61"/>
      <c r="AD51" s="40"/>
      <c r="AE51" s="40"/>
      <c r="AF51" s="40"/>
      <c r="AG51" s="41"/>
      <c r="AH51" s="165"/>
      <c r="AI51" s="165"/>
    </row>
    <row r="52" spans="17:35" x14ac:dyDescent="0.25">
      <c r="AA52" s="40"/>
      <c r="AB52" s="42"/>
      <c r="AC52" s="61"/>
      <c r="AD52" s="40"/>
      <c r="AE52" s="40"/>
      <c r="AF52" s="40"/>
      <c r="AG52" s="41"/>
      <c r="AH52" s="165"/>
      <c r="AI52" s="165"/>
    </row>
    <row r="53" spans="17:35" x14ac:dyDescent="0.25">
      <c r="AA53" s="40"/>
      <c r="AB53" s="40"/>
      <c r="AC53" s="61"/>
      <c r="AD53" s="40"/>
      <c r="AE53" s="40"/>
      <c r="AF53" s="40"/>
      <c r="AG53" s="41"/>
      <c r="AH53" s="165"/>
      <c r="AI53" s="165"/>
    </row>
    <row r="54" spans="17:35" x14ac:dyDescent="0.25">
      <c r="AA54" s="40"/>
      <c r="AB54" s="61"/>
      <c r="AC54" s="61"/>
      <c r="AD54" s="40"/>
      <c r="AE54" s="40"/>
      <c r="AF54" s="40"/>
      <c r="AG54" s="41"/>
      <c r="AH54" s="165"/>
      <c r="AI54" s="165"/>
    </row>
    <row r="55" spans="17:35" x14ac:dyDescent="0.25">
      <c r="AA55" s="40"/>
      <c r="AB55" s="61"/>
      <c r="AC55" s="61"/>
      <c r="AD55" s="40"/>
      <c r="AE55" s="40"/>
      <c r="AF55" s="40"/>
      <c r="AG55" s="41"/>
      <c r="AH55" s="166"/>
      <c r="AI55" s="166"/>
    </row>
    <row r="56" spans="17:35" x14ac:dyDescent="0.25">
      <c r="AA56" s="40"/>
      <c r="AB56" s="40"/>
      <c r="AC56" s="40"/>
      <c r="AD56" s="40"/>
      <c r="AE56" s="40"/>
      <c r="AF56" s="40"/>
      <c r="AG56" s="40"/>
      <c r="AH56" s="40"/>
      <c r="AI56" s="40"/>
    </row>
    <row r="57" spans="17:35" x14ac:dyDescent="0.25">
      <c r="AA57" s="40"/>
      <c r="AB57" s="53"/>
      <c r="AC57" s="53"/>
      <c r="AD57" s="53"/>
      <c r="AE57" s="53"/>
      <c r="AF57" s="53"/>
      <c r="AG57" s="53"/>
      <c r="AH57" s="53"/>
      <c r="AI57" s="53"/>
    </row>
    <row r="58" spans="17:35" x14ac:dyDescent="0.25">
      <c r="AA58" s="53"/>
      <c r="AB58" s="40"/>
      <c r="AC58" s="40"/>
      <c r="AD58" s="40"/>
      <c r="AE58" s="40"/>
      <c r="AF58" s="40"/>
      <c r="AG58" s="40"/>
      <c r="AH58" s="40"/>
      <c r="AI58" s="40"/>
    </row>
    <row r="59" spans="17:35" x14ac:dyDescent="0.25">
      <c r="AA59" s="40"/>
      <c r="AB59" s="44"/>
      <c r="AC59" s="44"/>
      <c r="AD59" s="44"/>
      <c r="AE59" s="44"/>
      <c r="AF59" s="44"/>
      <c r="AG59" s="40"/>
      <c r="AH59" s="44"/>
      <c r="AI59" s="44"/>
    </row>
    <row r="60" spans="17:35" x14ac:dyDescent="0.25">
      <c r="AA60" s="44"/>
    </row>
  </sheetData>
  <sheetProtection algorithmName="SHA-512" hashValue="Wp8vqgqRqztIfHUstVuig2CxjBwZeyKrxUoIOlq7XKup/tGIxRWVvVTr1Hw5QkF9UIVuFvcJ6IgSseusd0RvIA==" saltValue="ltGDTJ6rLe/S8oTCVvqUfQ==" spinCount="100000" sheet="1" objects="1" scenarios="1"/>
  <mergeCells count="82">
    <mergeCell ref="AH22:AI22"/>
    <mergeCell ref="A23:L23"/>
    <mergeCell ref="C20:D20"/>
    <mergeCell ref="I20:L20"/>
    <mergeCell ref="C21:D21"/>
    <mergeCell ref="I21:L21"/>
    <mergeCell ref="AH16:AI16"/>
    <mergeCell ref="AH17:AI17"/>
    <mergeCell ref="AH18:AI18"/>
    <mergeCell ref="Q28:R28"/>
    <mergeCell ref="Q23:R23"/>
    <mergeCell ref="Q24:R24"/>
    <mergeCell ref="Q21:W21"/>
    <mergeCell ref="Q25:R25"/>
    <mergeCell ref="Q26:R26"/>
    <mergeCell ref="Q27:R27"/>
    <mergeCell ref="AH27:AI27"/>
    <mergeCell ref="AH20:AI20"/>
    <mergeCell ref="AH21:AI21"/>
    <mergeCell ref="AH23:AI23"/>
    <mergeCell ref="AH19:AI19"/>
    <mergeCell ref="AH26:AI26"/>
    <mergeCell ref="AH54:AI54"/>
    <mergeCell ref="AH55:AI55"/>
    <mergeCell ref="Q29:R29"/>
    <mergeCell ref="AH49:AI49"/>
    <mergeCell ref="AH50:AI50"/>
    <mergeCell ref="AH51:AI51"/>
    <mergeCell ref="AH35:AI35"/>
    <mergeCell ref="AH36:AI36"/>
    <mergeCell ref="AH37:AI37"/>
    <mergeCell ref="AH38:AI38"/>
    <mergeCell ref="AH40:AI40"/>
    <mergeCell ref="AH41:AI41"/>
    <mergeCell ref="AH39:AI39"/>
    <mergeCell ref="AH52:AI52"/>
    <mergeCell ref="AH53:AI53"/>
    <mergeCell ref="AH34:AI34"/>
    <mergeCell ref="X15:Y15"/>
    <mergeCell ref="C15:D15"/>
    <mergeCell ref="I15:L15"/>
    <mergeCell ref="C16:D16"/>
    <mergeCell ref="I16:L16"/>
    <mergeCell ref="X19:Y19"/>
    <mergeCell ref="C17:D17"/>
    <mergeCell ref="I17:L17"/>
    <mergeCell ref="X16:Y16"/>
    <mergeCell ref="X18:Y18"/>
    <mergeCell ref="X17:Y17"/>
    <mergeCell ref="C19:D19"/>
    <mergeCell ref="I19:L19"/>
    <mergeCell ref="C18:D18"/>
    <mergeCell ref="I18:L18"/>
    <mergeCell ref="X14:Y14"/>
    <mergeCell ref="I14:L14"/>
    <mergeCell ref="X9:Y9"/>
    <mergeCell ref="C10:D10"/>
    <mergeCell ref="I10:L10"/>
    <mergeCell ref="X11:Y11"/>
    <mergeCell ref="C12:D12"/>
    <mergeCell ref="I12:L12"/>
    <mergeCell ref="C13:D13"/>
    <mergeCell ref="I13:L13"/>
    <mergeCell ref="X12:Y12"/>
    <mergeCell ref="X13:Y13"/>
    <mergeCell ref="C14:D14"/>
    <mergeCell ref="AH8:AI8"/>
    <mergeCell ref="C11:D11"/>
    <mergeCell ref="I11:L11"/>
    <mergeCell ref="X8:Y8"/>
    <mergeCell ref="C8:D8"/>
    <mergeCell ref="I8:L8"/>
    <mergeCell ref="X10:Y10"/>
    <mergeCell ref="C9:D9"/>
    <mergeCell ref="I9:L9"/>
    <mergeCell ref="B1:Q1"/>
    <mergeCell ref="S1:Y1"/>
    <mergeCell ref="AG1:AI1"/>
    <mergeCell ref="C7:D7"/>
    <mergeCell ref="I7:L7"/>
    <mergeCell ref="X7:Y7"/>
    <mergeCell ref="Z1:AB1"/>
  </mergeCells>
  <conditionalFormatting sqref="AB53 AB49:AB50">
    <cfRule type="expression" dxfId="89" priority="205" stopIfTrue="1">
      <formula>(AD49="")</formula>
    </cfRule>
    <cfRule type="expression" dxfId="88" priority="206" stopIfTrue="1">
      <formula>(NOT(OR(AD49="A",AD49="B",AD49="C",AD49="D",AD49="X",AD49="P")))</formula>
    </cfRule>
  </conditionalFormatting>
  <conditionalFormatting sqref="AA50:AA56">
    <cfRule type="expression" dxfId="87" priority="207" stopIfTrue="1">
      <formula>(AC49="")</formula>
    </cfRule>
    <cfRule type="expression" dxfId="86" priority="208" stopIfTrue="1">
      <formula>(NOT(OR(AC49="A",AC49="B",AC49="C",AC49="D",AC49="X",AC49="P",AND(AC49&gt;=0,AC49&lt;=4,ISNUMBER(AC49)))))</formula>
    </cfRule>
  </conditionalFormatting>
  <conditionalFormatting sqref="A27:A42 I27:I42 AA27 AA24 A20:A22">
    <cfRule type="expression" dxfId="85" priority="202" stopIfTrue="1">
      <formula>(C20="")</formula>
    </cfRule>
  </conditionalFormatting>
  <conditionalFormatting sqref="B27:B42 J27:J42 AA27 AA24:AB24 B20:B22">
    <cfRule type="expression" dxfId="84" priority="201" stopIfTrue="1">
      <formula>(C20="")</formula>
    </cfRule>
  </conditionalFormatting>
  <conditionalFormatting sqref="A27">
    <cfRule type="expression" dxfId="83" priority="196" stopIfTrue="1">
      <formula>(C27="")</formula>
    </cfRule>
  </conditionalFormatting>
  <conditionalFormatting sqref="B27">
    <cfRule type="expression" dxfId="82" priority="195" stopIfTrue="1">
      <formula>(C27="")</formula>
    </cfRule>
  </conditionalFormatting>
  <conditionalFormatting sqref="I27">
    <cfRule type="expression" dxfId="81" priority="194" stopIfTrue="1">
      <formula>(K27="")</formula>
    </cfRule>
  </conditionalFormatting>
  <conditionalFormatting sqref="J27">
    <cfRule type="expression" dxfId="80" priority="193" stopIfTrue="1">
      <formula>(K27="")</formula>
    </cfRule>
  </conditionalFormatting>
  <conditionalFormatting sqref="AA49">
    <cfRule type="expression" dxfId="79" priority="160" stopIfTrue="1">
      <formula>(AC48="")</formula>
    </cfRule>
  </conditionalFormatting>
  <conditionalFormatting sqref="AA43:AA48">
    <cfRule type="expression" dxfId="78" priority="141" stopIfTrue="1">
      <formula>(AC43="")</formula>
    </cfRule>
  </conditionalFormatting>
  <conditionalFormatting sqref="AB43:AB48">
    <cfRule type="expression" dxfId="77" priority="140" stopIfTrue="1">
      <formula>(AC43="")</formula>
    </cfRule>
  </conditionalFormatting>
  <conditionalFormatting sqref="AB27:AB28">
    <cfRule type="expression" dxfId="76" priority="138" stopIfTrue="1">
      <formula>(AC27="")</formula>
    </cfRule>
  </conditionalFormatting>
  <conditionalFormatting sqref="AA27:AA28">
    <cfRule type="expression" dxfId="75" priority="137" stopIfTrue="1">
      <formula>(AC27="")</formula>
    </cfRule>
  </conditionalFormatting>
  <conditionalFormatting sqref="AA33">
    <cfRule type="expression" dxfId="74" priority="312" stopIfTrue="1">
      <formula>SUM(AF34:AF41)&lt;27</formula>
    </cfRule>
    <cfRule type="expression" dxfId="73" priority="313" stopIfTrue="1">
      <formula>SUM(AF34:AF41)&gt;27</formula>
    </cfRule>
  </conditionalFormatting>
  <conditionalFormatting sqref="AB24">
    <cfRule type="expression" dxfId="72" priority="121" stopIfTrue="1">
      <formula>(AC24="")</formula>
    </cfRule>
  </conditionalFormatting>
  <conditionalFormatting sqref="AG24 AG16 H20:H22 W7:W16 W18 AG26:AG28 AG18:AG19">
    <cfRule type="expression" dxfId="71" priority="120" stopIfTrue="1">
      <formula>H7&lt;&gt;""</formula>
    </cfRule>
  </conditionalFormatting>
  <conditionalFormatting sqref="AG34:AG38">
    <cfRule type="expression" dxfId="70" priority="118" stopIfTrue="1">
      <formula>AG34&lt;&gt;""</formula>
    </cfRule>
  </conditionalFormatting>
  <conditionalFormatting sqref="AG39:AG42">
    <cfRule type="expression" dxfId="69" priority="117" stopIfTrue="1">
      <formula>AG39&lt;&gt;""</formula>
    </cfRule>
  </conditionalFormatting>
  <conditionalFormatting sqref="AA27">
    <cfRule type="expression" dxfId="68" priority="107" stopIfTrue="1">
      <formula>(AC27="")</formula>
    </cfRule>
  </conditionalFormatting>
  <conditionalFormatting sqref="AB27">
    <cfRule type="expression" dxfId="67" priority="106" stopIfTrue="1">
      <formula>(AC27="")</formula>
    </cfRule>
  </conditionalFormatting>
  <conditionalFormatting sqref="AG24">
    <cfRule type="expression" dxfId="66" priority="104" stopIfTrue="1">
      <formula>AG24&lt;&gt;""</formula>
    </cfRule>
  </conditionalFormatting>
  <conditionalFormatting sqref="AB27">
    <cfRule type="expression" dxfId="65" priority="97" stopIfTrue="1">
      <formula>(AC27="")</formula>
    </cfRule>
  </conditionalFormatting>
  <conditionalFormatting sqref="AB27">
    <cfRule type="expression" dxfId="64" priority="96" stopIfTrue="1">
      <formula>(AC27="")</formula>
    </cfRule>
  </conditionalFormatting>
  <conditionalFormatting sqref="AG23">
    <cfRule type="expression" dxfId="63" priority="87" stopIfTrue="1">
      <formula>AG23&lt;&gt;""</formula>
    </cfRule>
  </conditionalFormatting>
  <conditionalFormatting sqref="AG23">
    <cfRule type="expression" dxfId="62" priority="86" stopIfTrue="1">
      <formula>AG23&lt;&gt;""</formula>
    </cfRule>
  </conditionalFormatting>
  <conditionalFormatting sqref="AG22">
    <cfRule type="expression" dxfId="61" priority="82" stopIfTrue="1">
      <formula>AG22&lt;&gt;""</formula>
    </cfRule>
  </conditionalFormatting>
  <conditionalFormatting sqref="AG22">
    <cfRule type="expression" dxfId="60" priority="81" stopIfTrue="1">
      <formula>AG22&lt;&gt;""</formula>
    </cfRule>
  </conditionalFormatting>
  <conditionalFormatting sqref="AG17">
    <cfRule type="expression" dxfId="59" priority="76" stopIfTrue="1">
      <formula>AG17&lt;&gt;""</formula>
    </cfRule>
  </conditionalFormatting>
  <conditionalFormatting sqref="A21">
    <cfRule type="expression" dxfId="58" priority="74" stopIfTrue="1">
      <formula>(C21="")</formula>
    </cfRule>
  </conditionalFormatting>
  <conditionalFormatting sqref="B21">
    <cfRule type="expression" dxfId="57" priority="73" stopIfTrue="1">
      <formula>(C21="")</formula>
    </cfRule>
  </conditionalFormatting>
  <conditionalFormatting sqref="Q7:Q16 Q18 AA26 AA16:AA19 AA22:AA23">
    <cfRule type="expression" dxfId="56" priority="70" stopIfTrue="1">
      <formula>(S7="")</formula>
    </cfRule>
    <cfRule type="expression" dxfId="55" priority="71" stopIfTrue="1">
      <formula>(NOT(OR(S7="A",S7="B",S7="C",S7="X",S7="P",AND(R7&gt;=0,R7&lt;=4,ISNUMBER(R7)))))</formula>
    </cfRule>
  </conditionalFormatting>
  <conditionalFormatting sqref="R7:R16 R18 AB26 AB16:AB19 AB22:AB23">
    <cfRule type="expression" dxfId="54" priority="68" stopIfTrue="1">
      <formula>(S7="")</formula>
    </cfRule>
    <cfRule type="expression" dxfId="53" priority="69" stopIfTrue="1">
      <formula>(NOT(OR(S7="A",S7="B",S7="C",S7="X",S7="P",AND(S7&gt;=0,S7&lt;=4,ISNUMBER(S7)))))</formula>
    </cfRule>
  </conditionalFormatting>
  <conditionalFormatting sqref="AA34:AA41">
    <cfRule type="expression" dxfId="52" priority="50" stopIfTrue="1">
      <formula>(AC34="")</formula>
    </cfRule>
    <cfRule type="expression" dxfId="51" priority="51" stopIfTrue="1">
      <formula>(NOT(OR(AC34="A",AC34="B",AC34="C",AC34="X",AC34="P",AND(AB34&gt;=0,AB34&lt;=4,ISNUMBER(AB34)))))</formula>
    </cfRule>
  </conditionalFormatting>
  <conditionalFormatting sqref="AB34:AB41">
    <cfRule type="expression" dxfId="50" priority="48" stopIfTrue="1">
      <formula>(AC34="")</formula>
    </cfRule>
    <cfRule type="expression" dxfId="49" priority="49" stopIfTrue="1">
      <formula>(NOT(OR(AC34="A",AC34="B",AC34="C",AC34="X",AC34="P",AND(AC34&gt;=0,AC34&lt;=4,ISNUMBER(AC34)))))</formula>
    </cfRule>
  </conditionalFormatting>
  <conditionalFormatting sqref="H7 H10:H19">
    <cfRule type="expression" dxfId="48" priority="44" stopIfTrue="1">
      <formula>H7&lt;&gt;""</formula>
    </cfRule>
  </conditionalFormatting>
  <conditionalFormatting sqref="H8">
    <cfRule type="expression" dxfId="47" priority="43" stopIfTrue="1">
      <formula>H8&lt;&gt;""</formula>
    </cfRule>
  </conditionalFormatting>
  <conditionalFormatting sqref="H9">
    <cfRule type="expression" dxfId="46" priority="42" stopIfTrue="1">
      <formula>H9&lt;&gt;""</formula>
    </cfRule>
  </conditionalFormatting>
  <conditionalFormatting sqref="B18">
    <cfRule type="expression" dxfId="45" priority="24" stopIfTrue="1">
      <formula>(C18="")</formula>
    </cfRule>
  </conditionalFormatting>
  <conditionalFormatting sqref="A7 A9:A16 A19">
    <cfRule type="expression" dxfId="44" priority="41" stopIfTrue="1">
      <formula>(C7="")</formula>
    </cfRule>
  </conditionalFormatting>
  <conditionalFormatting sqref="B7 B9:B16 B19">
    <cfRule type="expression" dxfId="43" priority="40" stopIfTrue="1">
      <formula>(C7="")</formula>
    </cfRule>
  </conditionalFormatting>
  <conditionalFormatting sqref="A11">
    <cfRule type="expression" dxfId="42" priority="39" stopIfTrue="1">
      <formula>(C11="")</formula>
    </cfRule>
  </conditionalFormatting>
  <conditionalFormatting sqref="B11">
    <cfRule type="expression" dxfId="41" priority="38" stopIfTrue="1">
      <formula>(C11="")</formula>
    </cfRule>
  </conditionalFormatting>
  <conditionalFormatting sqref="A16">
    <cfRule type="expression" dxfId="40" priority="37" stopIfTrue="1">
      <formula>(C16="")</formula>
    </cfRule>
  </conditionalFormatting>
  <conditionalFormatting sqref="B16">
    <cfRule type="expression" dxfId="39" priority="36" stopIfTrue="1">
      <formula>(C16="")</formula>
    </cfRule>
  </conditionalFormatting>
  <conditionalFormatting sqref="A16">
    <cfRule type="expression" dxfId="38" priority="35" stopIfTrue="1">
      <formula>(C16="")</formula>
    </cfRule>
  </conditionalFormatting>
  <conditionalFormatting sqref="B16">
    <cfRule type="expression" dxfId="37" priority="34" stopIfTrue="1">
      <formula>(C16="")</formula>
    </cfRule>
  </conditionalFormatting>
  <conditionalFormatting sqref="A19">
    <cfRule type="expression" dxfId="36" priority="33" stopIfTrue="1">
      <formula>(C19="")</formula>
    </cfRule>
  </conditionalFormatting>
  <conditionalFormatting sqref="B19">
    <cfRule type="expression" dxfId="35" priority="32" stopIfTrue="1">
      <formula>(C19="")</formula>
    </cfRule>
  </conditionalFormatting>
  <conditionalFormatting sqref="A8">
    <cfRule type="expression" dxfId="34" priority="31" stopIfTrue="1">
      <formula>(C8="")</formula>
    </cfRule>
  </conditionalFormatting>
  <conditionalFormatting sqref="B8">
    <cfRule type="expression" dxfId="33" priority="30" stopIfTrue="1">
      <formula>(C8="")</formula>
    </cfRule>
  </conditionalFormatting>
  <conditionalFormatting sqref="A17">
    <cfRule type="expression" dxfId="32" priority="29" stopIfTrue="1">
      <formula>(C17="")</formula>
    </cfRule>
  </conditionalFormatting>
  <conditionalFormatting sqref="B17">
    <cfRule type="expression" dxfId="31" priority="28" stopIfTrue="1">
      <formula>(C17="")</formula>
    </cfRule>
  </conditionalFormatting>
  <conditionalFormatting sqref="A18">
    <cfRule type="expression" dxfId="30" priority="27" stopIfTrue="1">
      <formula>(C18="")</formula>
    </cfRule>
  </conditionalFormatting>
  <conditionalFormatting sqref="B18">
    <cfRule type="expression" dxfId="29" priority="26" stopIfTrue="1">
      <formula>(C18="")</formula>
    </cfRule>
  </conditionalFormatting>
  <conditionalFormatting sqref="A18">
    <cfRule type="expression" dxfId="28" priority="25" stopIfTrue="1">
      <formula>(C18="")</formula>
    </cfRule>
  </conditionalFormatting>
  <conditionalFormatting sqref="A3">
    <cfRule type="expression" dxfId="27" priority="613" stopIfTrue="1">
      <formula>SUM(F7:F19)&lt;40</formula>
    </cfRule>
    <cfRule type="expression" dxfId="26" priority="614" stopIfTrue="1">
      <formula>SUM(F7:F19)&gt;40</formula>
    </cfRule>
  </conditionalFormatting>
  <conditionalFormatting sqref="R19">
    <cfRule type="expression" dxfId="25" priority="14" stopIfTrue="1">
      <formula>(S19="")</formula>
    </cfRule>
    <cfRule type="expression" dxfId="24" priority="15" stopIfTrue="1">
      <formula>(NOT(OR(S19="A",S19="B",S19="C",S19="X",S19="P",AND(S19&gt;=0,S19&lt;=4,ISNUMBER(S19)))))</formula>
    </cfRule>
  </conditionalFormatting>
  <conditionalFormatting sqref="W19">
    <cfRule type="expression" dxfId="23" priority="18" stopIfTrue="1">
      <formula>W19&lt;&gt;""</formula>
    </cfRule>
  </conditionalFormatting>
  <conditionalFormatting sqref="Q19">
    <cfRule type="expression" dxfId="22" priority="16" stopIfTrue="1">
      <formula>(S19="")</formula>
    </cfRule>
    <cfRule type="expression" dxfId="21" priority="17" stopIfTrue="1">
      <formula>(NOT(OR(S19="A",S19="B",S19="C",S19="X",S19="P",AND(R19&gt;=0,R19&lt;=4,ISNUMBER(R19)))))</formula>
    </cfRule>
  </conditionalFormatting>
  <conditionalFormatting sqref="Q3">
    <cfRule type="expression" dxfId="20" priority="629" stopIfTrue="1">
      <formula>SUM(U7:U19)&lt;33</formula>
    </cfRule>
    <cfRule type="expression" dxfId="19" priority="630" stopIfTrue="1">
      <formula>SUM(U7:U19)&gt;33</formula>
    </cfRule>
  </conditionalFormatting>
  <conditionalFormatting sqref="W17">
    <cfRule type="expression" dxfId="18" priority="13" stopIfTrue="1">
      <formula>W17&lt;&gt;""</formula>
    </cfRule>
  </conditionalFormatting>
  <conditionalFormatting sqref="Q17">
    <cfRule type="expression" dxfId="17" priority="11" stopIfTrue="1">
      <formula>(S17="")</formula>
    </cfRule>
    <cfRule type="expression" dxfId="16" priority="12" stopIfTrue="1">
      <formula>(NOT(OR(S17="A",S17="B",S17="C",S17="X",S17="P",AND(R17&gt;=0,R17&lt;=4,ISNUMBER(R17)))))</formula>
    </cfRule>
  </conditionalFormatting>
  <conditionalFormatting sqref="R17">
    <cfRule type="expression" dxfId="15" priority="9" stopIfTrue="1">
      <formula>(S17="")</formula>
    </cfRule>
    <cfRule type="expression" dxfId="14" priority="10" stopIfTrue="1">
      <formula>(NOT(OR(S17="A",S17="B",S17="C",S17="X",S17="P",AND(S17&gt;=0,S17&lt;=4,ISNUMBER(S17)))))</formula>
    </cfRule>
  </conditionalFormatting>
  <conditionalFormatting sqref="AA25">
    <cfRule type="expression" dxfId="13" priority="636" stopIfTrue="1">
      <formula>SUM(AF26:AF27)&lt;3</formula>
    </cfRule>
    <cfRule type="expression" dxfId="12" priority="637" stopIfTrue="1">
      <formula>SUM(AF26:AF27)&gt;3</formula>
    </cfRule>
  </conditionalFormatting>
  <conditionalFormatting sqref="AA7">
    <cfRule type="expression" dxfId="11" priority="643" stopIfTrue="1">
      <formula>SUM(AF16:AF24)&lt;12</formula>
    </cfRule>
    <cfRule type="expression" dxfId="10" priority="644" stopIfTrue="1">
      <formula>SUM(AF16:AF24)&gt;12</formula>
    </cfRule>
  </conditionalFormatting>
  <conditionalFormatting sqref="AG21">
    <cfRule type="expression" dxfId="9" priority="8" stopIfTrue="1">
      <formula>AG21&lt;&gt;""</formula>
    </cfRule>
  </conditionalFormatting>
  <conditionalFormatting sqref="AG21">
    <cfRule type="expression" dxfId="8" priority="7" stopIfTrue="1">
      <formula>AG21&lt;&gt;""</formula>
    </cfRule>
  </conditionalFormatting>
  <conditionalFormatting sqref="AG20">
    <cfRule type="expression" dxfId="7" priority="6" stopIfTrue="1">
      <formula>AG20&lt;&gt;""</formula>
    </cfRule>
  </conditionalFormatting>
  <conditionalFormatting sqref="AG20">
    <cfRule type="expression" dxfId="6" priority="5" stopIfTrue="1">
      <formula>AG20&lt;&gt;""</formula>
    </cfRule>
  </conditionalFormatting>
  <conditionalFormatting sqref="AA20:AA21">
    <cfRule type="expression" dxfId="5" priority="3" stopIfTrue="1">
      <formula>(AC20="")</formula>
    </cfRule>
    <cfRule type="expression" dxfId="4" priority="4" stopIfTrue="1">
      <formula>(NOT(OR(AC20="A",AC20="B",AC20="C",AC20="X",AC20="P",AND(AB20&gt;=0,AB20&lt;=4,ISNUMBER(AB20)))))</formula>
    </cfRule>
  </conditionalFormatting>
  <conditionalFormatting sqref="AB20:AB21">
    <cfRule type="expression" dxfId="3" priority="1" stopIfTrue="1">
      <formula>(AC20="")</formula>
    </cfRule>
    <cfRule type="expression" dxfId="2" priority="2" stopIfTrue="1">
      <formula>(NOT(OR(AC20="A",AC20="B",AC20="C",AC20="X",AC20="P",AND(AC20&gt;=0,AC20&lt;=4,ISNUMBER(AC20)))))</formula>
    </cfRule>
  </conditionalFormatting>
  <conditionalFormatting sqref="AA3">
    <cfRule type="expression" dxfId="1" priority="659" stopIfTrue="1">
      <formula>SUM(AE16:AE42)&lt;42</formula>
    </cfRule>
    <cfRule type="expression" dxfId="0" priority="660" stopIfTrue="1">
      <formula>SUM(AE16:AE42)&gt;42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3" zoomScale="85" workbookViewId="0">
      <selection activeCell="J31" sqref="J3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7" t="s">
        <v>2</v>
      </c>
      <c r="B1" s="187"/>
      <c r="C1" s="187"/>
      <c r="D1" s="187"/>
      <c r="E1" s="187"/>
      <c r="F1" s="187"/>
      <c r="G1" s="5"/>
      <c r="H1" s="5"/>
    </row>
    <row r="2" spans="1:8" s="8" customFormat="1" ht="15.9" customHeight="1" x14ac:dyDescent="0.3">
      <c r="A2" s="188" t="s">
        <v>3</v>
      </c>
      <c r="B2" s="188"/>
      <c r="C2" s="188"/>
      <c r="D2" s="188"/>
      <c r="E2" s="188"/>
      <c r="F2" s="188"/>
      <c r="G2" s="7"/>
      <c r="H2" s="7"/>
    </row>
    <row r="3" spans="1:8" s="8" customFormat="1" ht="14.85" customHeight="1" x14ac:dyDescent="0.3">
      <c r="A3" s="188" t="s">
        <v>81</v>
      </c>
      <c r="B3" s="188"/>
      <c r="C3" s="188"/>
      <c r="D3" s="188"/>
      <c r="E3" s="188"/>
      <c r="F3" s="188"/>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9" t="str">
        <f>'AGED-MULT'!B1:Q1</f>
        <v>Name, Student's</v>
      </c>
      <c r="C7" s="189"/>
      <c r="D7" s="189"/>
      <c r="E7" s="190"/>
      <c r="F7" s="191"/>
      <c r="G7" s="7"/>
      <c r="H7" s="7"/>
    </row>
    <row r="8" spans="1:8" s="8" customFormat="1" ht="10.5" customHeight="1" x14ac:dyDescent="0.3">
      <c r="A8" s="24"/>
      <c r="B8" s="24"/>
      <c r="C8" s="24"/>
      <c r="D8" s="24"/>
      <c r="E8" s="114"/>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92" t="str">
        <f>'AGED-MULT'!S1</f>
        <v>999-999-99</v>
      </c>
      <c r="C10" s="192"/>
      <c r="D10" s="192"/>
      <c r="E10" s="132">
        <f>'AGED-MULT'!Q21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15"/>
      <c r="B13" s="193"/>
      <c r="C13" s="193"/>
      <c r="D13" s="193"/>
      <c r="E13" s="194" t="str">
        <f>'AGED-MULT'!Z1</f>
        <v>AGED-MULT</v>
      </c>
      <c r="F13" s="194"/>
      <c r="G13" s="195"/>
      <c r="H13" s="7"/>
    </row>
    <row r="14" spans="1:8" s="8" customFormat="1" ht="10.5" customHeight="1" x14ac:dyDescent="0.3">
      <c r="A14" s="9"/>
      <c r="B14" s="196"/>
      <c r="C14" s="196"/>
      <c r="D14" s="7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9" t="str">
        <f>'AGED-MULT'!AG1</f>
        <v>ADVISOR</v>
      </c>
      <c r="C16" s="189"/>
      <c r="D16" s="14"/>
      <c r="E16" s="129" t="str">
        <f>'AGED-MULT'!Q24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16"/>
      <c r="D18" s="116"/>
      <c r="E18" s="13" t="s">
        <v>13</v>
      </c>
      <c r="F18" s="10"/>
      <c r="G18" s="7"/>
      <c r="H18" s="7"/>
    </row>
    <row r="19" spans="1:8" s="8" customFormat="1" ht="15.9" customHeight="1" x14ac:dyDescent="0.3">
      <c r="A19" s="9"/>
      <c r="B19" s="197"/>
      <c r="C19" s="197"/>
      <c r="D19" s="14"/>
      <c r="E19" s="129" t="str">
        <f>'AGED-MULT'!Q27</f>
        <v>N/A</v>
      </c>
      <c r="F19" s="10"/>
      <c r="G19" s="7"/>
      <c r="H19" s="7"/>
    </row>
    <row r="20" spans="1:8" s="8" customFormat="1" ht="21.15" customHeight="1" x14ac:dyDescent="0.35">
      <c r="A20" s="11" t="s">
        <v>67</v>
      </c>
      <c r="B20" s="12"/>
      <c r="C20" s="131">
        <f>'AGED-MULT'!Q23</f>
        <v>0</v>
      </c>
      <c r="D20" s="118"/>
      <c r="E20" s="10" t="s">
        <v>54</v>
      </c>
      <c r="F20" s="130">
        <f>'AGED-MULT'!Q25</f>
        <v>0</v>
      </c>
      <c r="G20" s="7"/>
      <c r="H20" s="7"/>
    </row>
    <row r="21" spans="1:8" s="8" customFormat="1" ht="18" x14ac:dyDescent="0.35">
      <c r="A21" s="11" t="s">
        <v>14</v>
      </c>
      <c r="B21" s="12"/>
      <c r="C21" s="186"/>
      <c r="D21" s="186"/>
      <c r="E21" s="10" t="s">
        <v>55</v>
      </c>
      <c r="F21" s="130">
        <f>'AGED-MULT'!Q26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8"/>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1"/>
      <c r="C25" s="182"/>
      <c r="D25" s="182"/>
      <c r="E25" s="182"/>
      <c r="F25" s="182"/>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9"/>
      <c r="E27" s="10" t="s">
        <v>56</v>
      </c>
      <c r="F27" s="10"/>
      <c r="G27" s="7"/>
      <c r="H27" s="7"/>
    </row>
    <row r="28" spans="1:8" s="8" customFormat="1" ht="21.15" hidden="1" customHeight="1" x14ac:dyDescent="0.3">
      <c r="A28" s="9"/>
      <c r="B28" s="183"/>
      <c r="C28" s="183"/>
      <c r="D28" s="112"/>
      <c r="E28" s="10"/>
      <c r="F28" s="10"/>
      <c r="G28" s="7"/>
      <c r="H28" s="7"/>
    </row>
    <row r="29" spans="1:8" s="8" customFormat="1" ht="19.5" customHeight="1" x14ac:dyDescent="0.3">
      <c r="A29" s="120"/>
      <c r="B29" s="184"/>
      <c r="C29" s="184"/>
      <c r="D29" s="184"/>
      <c r="E29" s="185"/>
      <c r="F29" s="185"/>
      <c r="G29" s="7"/>
      <c r="H29" s="7"/>
    </row>
    <row r="30" spans="1:8" s="8" customFormat="1" ht="6.9" customHeight="1" x14ac:dyDescent="0.35">
      <c r="A30" s="11"/>
      <c r="B30" s="9"/>
      <c r="C30" s="9"/>
      <c r="D30" s="121"/>
      <c r="E30" s="10"/>
      <c r="F30" s="10"/>
      <c r="G30" s="7"/>
      <c r="H30" s="7"/>
    </row>
    <row r="31" spans="1:8" s="8" customFormat="1" ht="19.5" customHeight="1" x14ac:dyDescent="0.35">
      <c r="A31" s="11" t="s">
        <v>17</v>
      </c>
      <c r="B31" s="9"/>
      <c r="C31" s="9"/>
      <c r="D31" s="18"/>
      <c r="E31" s="117"/>
      <c r="F31" s="10"/>
      <c r="G31" s="7"/>
      <c r="H31" s="7"/>
    </row>
    <row r="32" spans="1:8" s="8" customFormat="1" ht="15.9" customHeight="1" x14ac:dyDescent="0.35">
      <c r="A32" s="9"/>
      <c r="B32" s="122"/>
      <c r="C32" s="11"/>
      <c r="D32" s="11"/>
      <c r="E32" s="10" t="s">
        <v>83</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68</v>
      </c>
      <c r="B38" s="19"/>
      <c r="C38" s="19"/>
      <c r="D38" s="19"/>
      <c r="E38" s="123"/>
      <c r="F38" s="123"/>
      <c r="G38" s="21"/>
      <c r="H38" s="21"/>
    </row>
    <row r="39" spans="1:9" ht="15.6" x14ac:dyDescent="0.3">
      <c r="A39" s="20"/>
      <c r="B39" s="180" t="s">
        <v>76</v>
      </c>
      <c r="C39" s="180"/>
      <c r="D39" s="180"/>
      <c r="E39" s="180"/>
      <c r="F39" s="180"/>
      <c r="G39" s="180"/>
      <c r="H39" s="180"/>
      <c r="I39" s="180"/>
    </row>
    <row r="40" spans="1:9" x14ac:dyDescent="0.25">
      <c r="A40" s="19"/>
      <c r="B40" s="19"/>
      <c r="C40" s="19"/>
      <c r="D40" s="19"/>
      <c r="E40" s="20"/>
      <c r="F40" s="20"/>
      <c r="G40" s="21"/>
      <c r="H40" s="21"/>
    </row>
    <row r="41" spans="1:9" ht="3.75" customHeight="1" x14ac:dyDescent="0.25">
      <c r="A41" s="19"/>
      <c r="B41" s="19"/>
      <c r="C41" s="19"/>
      <c r="D41" s="19"/>
      <c r="E41" s="123"/>
      <c r="F41" s="123"/>
      <c r="G41" s="21"/>
      <c r="H41" s="21"/>
    </row>
    <row r="42" spans="1:9" ht="14.85" customHeight="1" x14ac:dyDescent="0.3">
      <c r="A42" s="19"/>
      <c r="B42" s="180" t="s">
        <v>77</v>
      </c>
      <c r="C42" s="180"/>
      <c r="D42" s="180"/>
      <c r="E42" s="180"/>
      <c r="F42" s="180"/>
      <c r="G42" s="180"/>
      <c r="H42" s="180"/>
      <c r="I42" s="180"/>
    </row>
    <row r="43" spans="1:9" x14ac:dyDescent="0.25">
      <c r="C43" s="123"/>
      <c r="D43" s="123"/>
    </row>
    <row r="44" spans="1:9" x14ac:dyDescent="0.25">
      <c r="E44" s="123"/>
      <c r="F44" s="123"/>
    </row>
    <row r="45" spans="1:9" ht="13.65" customHeight="1" x14ac:dyDescent="0.3">
      <c r="B45" s="180" t="s">
        <v>78</v>
      </c>
      <c r="C45" s="180"/>
      <c r="D45" s="180"/>
      <c r="E45" s="180"/>
      <c r="F45" s="180"/>
      <c r="G45" s="180"/>
      <c r="H45" s="180"/>
      <c r="I45" s="180"/>
    </row>
    <row r="46" spans="1:9" x14ac:dyDescent="0.25">
      <c r="C46" s="124"/>
      <c r="D46" s="124"/>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workbookViewId="0">
      <selection activeCell="D13" sqref="D13"/>
    </sheetView>
  </sheetViews>
  <sheetFormatPr defaultRowHeight="13.2" x14ac:dyDescent="0.25"/>
  <cols>
    <col min="1" max="1" width="103" customWidth="1"/>
  </cols>
  <sheetData/>
  <sheetProtection algorithmName="SHA-512" hashValue="Tk2i/AhWhKia12PSgff/HXynuqeG0Qim9/2Ae9Og8lycUnyIoO23sFAzoNHOgs8exGbp+qfEWeZ3FIGrqKNmUA==" saltValue="3FKp9Fal0MBFkqbungTaXg==" spinCount="100000" sheet="1" objects="1" scenarios="1"/>
  <pageMargins left="0.7" right="0.7" top="0.75" bottom="0.75" header="0.3" footer="0.3"/>
  <pageSetup orientation="portrait" r:id="rId1"/>
  <drawing r:id="rId2"/>
  <legacyDrawing r:id="rId3"/>
  <oleObjects>
    <mc:AlternateContent xmlns:mc="http://schemas.openxmlformats.org/markup-compatibility/2006">
      <mc:Choice Requires="x14">
        <oleObject progId="Acrobat.Document.DC" shapeId="5121" r:id="rId4">
          <objectPr defaultSize="0" autoPict="0" r:id="rId5">
            <anchor>
              <from>
                <xdr:col>0</xdr:col>
                <xdr:colOff>60960</xdr:colOff>
                <xdr:row>0</xdr:row>
                <xdr:rowOff>60960</xdr:rowOff>
              </from>
              <to>
                <xdr:col>0</xdr:col>
                <xdr:colOff>6751320</xdr:colOff>
                <xdr:row>55</xdr:row>
                <xdr:rowOff>30480</xdr:rowOff>
              </to>
            </anchor>
          </objectPr>
        </oleObject>
      </mc:Choice>
      <mc:Fallback>
        <oleObject progId="Acrobat.Document.DC" shapeId="512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AGED-MULT</vt:lpstr>
      <vt:lpstr>GRAD CHECK</vt:lpstr>
      <vt:lpstr>ADVISOR'S NOTES</vt:lpstr>
      <vt:lpstr>CONCENTRATION SHEET</vt:lpstr>
      <vt:lpstr>'AGED-MULT'!Print_Area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2018-04-11T20:54:54Z</cp:lastPrinted>
  <dcterms:created xsi:type="dcterms:W3CDTF">2011-07-12T20:37:04Z</dcterms:created>
  <dcterms:modified xsi:type="dcterms:W3CDTF">2020-06-30T14:57:58Z</dcterms:modified>
</cp:coreProperties>
</file>