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workbookProtection workbookAlgorithmName="SHA-512" workbookHashValue="OqpFBsaqXNRaNjQgQWRfby+pSYRZkmFlWmLfEsPbwlrD1iWlPBG0fNymjJeFE5spiBg2sj3rgvnpH9pH6VMgHg==" workbookSaltValue="qC7jsc9a97FMJOvnyRzG5w==" workbookSpinCount="100000" lockStructure="1"/>
  <bookViews>
    <workbookView xWindow="0" yWindow="0" windowWidth="23040" windowHeight="9192" activeTab="3"/>
  </bookViews>
  <sheets>
    <sheet name="AGED-AGBE" sheetId="3" r:id="rId1"/>
    <sheet name="GRAD CHECK" sheetId="7" r:id="rId2"/>
    <sheet name="ADVISOR'S NOTES" sheetId="1" r:id="rId3"/>
    <sheet name="CourseLeaf Degree Sheet" sheetId="8" r:id="rId4"/>
  </sheets>
  <definedNames>
    <definedName name="_xlnm.Print_Area" localSheetId="0">'AGED-AGBE'!$A$1:$AI$43</definedName>
    <definedName name="_xlnm.Print_Area" localSheetId="1">'GRAD CHECK'!$A$1:$I$46</definedName>
  </definedNames>
  <calcPr calcId="162913"/>
</workbook>
</file>

<file path=xl/calcChain.xml><?xml version="1.0" encoding="utf-8"?>
<calcChain xmlns="http://schemas.openxmlformats.org/spreadsheetml/2006/main">
  <c r="Q20" i="3" l="1"/>
  <c r="Q19" i="3"/>
  <c r="Q18" i="3"/>
  <c r="Q17" i="3"/>
  <c r="G18" i="3" l="1"/>
  <c r="F18" i="3"/>
  <c r="E18" i="3"/>
  <c r="G17" i="3"/>
  <c r="F17" i="3"/>
  <c r="E17" i="3"/>
  <c r="E42" i="3" l="1"/>
  <c r="F42" i="3"/>
  <c r="G42" i="3"/>
  <c r="E41" i="3"/>
  <c r="F41" i="3"/>
  <c r="G41" i="3"/>
  <c r="G8" i="3"/>
  <c r="F8" i="3"/>
  <c r="E8" i="3"/>
  <c r="V13" i="3" l="1"/>
  <c r="U13" i="3"/>
  <c r="T13" i="3"/>
  <c r="V12" i="3"/>
  <c r="U12" i="3"/>
  <c r="T12" i="3"/>
  <c r="V11" i="3"/>
  <c r="U11" i="3"/>
  <c r="T11" i="3"/>
  <c r="V10" i="3"/>
  <c r="U10" i="3"/>
  <c r="T10" i="3"/>
  <c r="AF27" i="3" l="1"/>
  <c r="AE27" i="3"/>
  <c r="AD27" i="3"/>
  <c r="AF26" i="3"/>
  <c r="AE26" i="3"/>
  <c r="AD26" i="3"/>
  <c r="AF25" i="3"/>
  <c r="AE25" i="3"/>
  <c r="AD25" i="3"/>
  <c r="AF28" i="3"/>
  <c r="AE28" i="3"/>
  <c r="AD28" i="3"/>
  <c r="AF12" i="3" l="1"/>
  <c r="AE12" i="3"/>
  <c r="AD12" i="3"/>
  <c r="AF13" i="3"/>
  <c r="AE13" i="3"/>
  <c r="AD13" i="3"/>
  <c r="AF14" i="3"/>
  <c r="AE14" i="3"/>
  <c r="AD14" i="3"/>
  <c r="AF15" i="3"/>
  <c r="AE15" i="3"/>
  <c r="AD15" i="3"/>
  <c r="E10" i="7" l="1"/>
  <c r="B16" i="7" l="1"/>
  <c r="E13" i="7"/>
  <c r="B10" i="7"/>
  <c r="B7" i="7"/>
  <c r="O42" i="3"/>
  <c r="N42" i="3"/>
  <c r="M42" i="3"/>
  <c r="G21" i="3"/>
  <c r="F21" i="3"/>
  <c r="E21" i="3"/>
  <c r="G20" i="3"/>
  <c r="F20" i="3"/>
  <c r="E20" i="3"/>
  <c r="AF9" i="3" l="1"/>
  <c r="AE9" i="3"/>
  <c r="AD9" i="3"/>
  <c r="AF17" i="3" l="1"/>
  <c r="AE17" i="3"/>
  <c r="AD17" i="3"/>
  <c r="AF16" i="3"/>
  <c r="AE16" i="3"/>
  <c r="AD16" i="3"/>
  <c r="AF11" i="3"/>
  <c r="AE11" i="3"/>
  <c r="AD11" i="3"/>
  <c r="AF10" i="3"/>
  <c r="AE10" i="3"/>
  <c r="AD10" i="3"/>
  <c r="AF30" i="3" l="1"/>
  <c r="AE30" i="3"/>
  <c r="AD30" i="3"/>
  <c r="AF29" i="3"/>
  <c r="AE29" i="3"/>
  <c r="AD29" i="3"/>
  <c r="AF40" i="3" l="1"/>
  <c r="AE40" i="3"/>
  <c r="AD40" i="3"/>
  <c r="O41" i="3" l="1"/>
  <c r="N41" i="3"/>
  <c r="M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41" i="3"/>
  <c r="AE41" i="3"/>
  <c r="AD41" i="3"/>
  <c r="O32" i="3"/>
  <c r="N32" i="3"/>
  <c r="M32" i="3"/>
  <c r="G32" i="3"/>
  <c r="F32" i="3"/>
  <c r="E32" i="3"/>
  <c r="O31" i="3"/>
  <c r="N31" i="3"/>
  <c r="M31" i="3"/>
  <c r="G31" i="3"/>
  <c r="F31" i="3"/>
  <c r="E31" i="3"/>
  <c r="O30" i="3"/>
  <c r="N30" i="3"/>
  <c r="M30" i="3"/>
  <c r="G30" i="3"/>
  <c r="F30" i="3"/>
  <c r="E30" i="3"/>
  <c r="AF39" i="3"/>
  <c r="AE39" i="3"/>
  <c r="AD39" i="3"/>
  <c r="O29" i="3"/>
  <c r="N29" i="3"/>
  <c r="M29" i="3"/>
  <c r="G29" i="3"/>
  <c r="F29" i="3"/>
  <c r="E29" i="3"/>
  <c r="AF38" i="3"/>
  <c r="AE38" i="3"/>
  <c r="AD38" i="3"/>
  <c r="O28" i="3"/>
  <c r="N28" i="3"/>
  <c r="M28" i="3"/>
  <c r="G28" i="3"/>
  <c r="F28" i="3"/>
  <c r="E28" i="3"/>
  <c r="AF37" i="3"/>
  <c r="AE37" i="3"/>
  <c r="AD37" i="3"/>
  <c r="O27" i="3"/>
  <c r="N27" i="3"/>
  <c r="M27" i="3"/>
  <c r="G27" i="3"/>
  <c r="F27" i="3"/>
  <c r="E27" i="3"/>
  <c r="AF36" i="3"/>
  <c r="AE36" i="3"/>
  <c r="AD36" i="3"/>
  <c r="AF35" i="3"/>
  <c r="AE35" i="3"/>
  <c r="AD35" i="3"/>
  <c r="AF34" i="3"/>
  <c r="AE34" i="3"/>
  <c r="AD34" i="3"/>
  <c r="G19" i="3"/>
  <c r="F19" i="3"/>
  <c r="E19" i="3"/>
  <c r="G16" i="3"/>
  <c r="F16" i="3"/>
  <c r="E16" i="3"/>
  <c r="G15" i="3"/>
  <c r="F15" i="3"/>
  <c r="E15" i="3"/>
  <c r="G14" i="3"/>
  <c r="F14" i="3"/>
  <c r="E14" i="3"/>
  <c r="G13" i="3"/>
  <c r="F13" i="3"/>
  <c r="E13" i="3"/>
  <c r="G12" i="3"/>
  <c r="F12" i="3"/>
  <c r="E12" i="3"/>
  <c r="V9" i="3"/>
  <c r="U9" i="3"/>
  <c r="T9" i="3"/>
  <c r="G11" i="3"/>
  <c r="F11" i="3"/>
  <c r="E11" i="3"/>
  <c r="G10" i="3"/>
  <c r="F10" i="3"/>
  <c r="E10" i="3"/>
  <c r="V8" i="3"/>
  <c r="U8" i="3"/>
  <c r="T8" i="3"/>
  <c r="G9" i="3"/>
  <c r="F9" i="3"/>
  <c r="E9" i="3"/>
  <c r="V7" i="3"/>
  <c r="U7" i="3"/>
  <c r="T7" i="3"/>
  <c r="G7" i="3"/>
  <c r="F7" i="3"/>
  <c r="E7" i="3"/>
  <c r="F21" i="7" l="1"/>
  <c r="F20" i="7"/>
  <c r="C20" i="7"/>
  <c r="E16" i="7"/>
  <c r="Q21" i="3" l="1"/>
  <c r="E19" i="7" s="1"/>
</calcChain>
</file>

<file path=xl/comments1.xml><?xml version="1.0" encoding="utf-8"?>
<comments xmlns="http://schemas.openxmlformats.org/spreadsheetml/2006/main">
  <authors>
    <author>Patty hood</author>
    <author>Windows User</author>
    <author>Mangold, Rose</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AC9" authorId="1" shapeId="0">
      <text>
        <r>
          <rPr>
            <sz val="9"/>
            <color indexed="81"/>
            <rFont val="Tahoma"/>
            <family val="2"/>
          </rPr>
          <t>ANSI 3903 or AGED 4803
or AGLE 3803</t>
        </r>
      </text>
    </comment>
    <comment ref="S10" authorId="2" shapeId="0">
      <text>
        <r>
          <rPr>
            <b/>
            <sz val="9"/>
            <color indexed="81"/>
            <rFont val="Tahoma"/>
            <charset val="1"/>
          </rPr>
          <t>If used as (N) course in GENED, hours in this block reduced by 4.</t>
        </r>
        <r>
          <rPr>
            <sz val="9"/>
            <color indexed="81"/>
            <rFont val="Tahoma"/>
            <charset val="1"/>
          </rPr>
          <t xml:space="preserve">
</t>
        </r>
      </text>
    </comment>
    <comment ref="AC10" authorId="1" shapeId="0">
      <text>
        <r>
          <rPr>
            <sz val="9"/>
            <color indexed="81"/>
            <rFont val="Tahoma"/>
            <family val="2"/>
          </rPr>
          <t xml:space="preserve">
OR 2253 OR 2233</t>
        </r>
      </text>
    </comment>
    <comment ref="C11" authorId="1" shapeId="0">
      <text>
        <r>
          <rPr>
            <sz val="9"/>
            <color indexed="81"/>
            <rFont val="Tahoma"/>
            <family val="2"/>
          </rPr>
          <t>MATH OR STAT DESIGNATED A</t>
        </r>
      </text>
    </comment>
    <comment ref="S11" authorId="3" shapeId="0">
      <text>
        <r>
          <rPr>
            <sz val="9"/>
            <color indexed="81"/>
            <rFont val="Tahoma"/>
            <family val="2"/>
          </rPr>
          <t xml:space="preserve">OR BCOM 3113
OR BCOM 3443
OR ENGL 3323
</t>
        </r>
      </text>
    </comment>
    <comment ref="AC11" authorId="2" shapeId="0">
      <text>
        <r>
          <rPr>
            <sz val="9"/>
            <color indexed="81"/>
            <rFont val="Tahoma"/>
            <family val="2"/>
          </rPr>
          <t xml:space="preserve">OR HORT 3084 or 3113
</t>
        </r>
      </text>
    </comment>
    <comment ref="AC12" authorId="2" shapeId="0">
      <text>
        <r>
          <rPr>
            <b/>
            <sz val="9"/>
            <color indexed="81"/>
            <rFont val="Tahoma"/>
            <charset val="1"/>
          </rPr>
          <t>OR MCAG 3011</t>
        </r>
      </text>
    </comment>
    <comment ref="AC13" authorId="2" shapeId="0">
      <text>
        <r>
          <rPr>
            <b/>
            <sz val="9"/>
            <color indexed="81"/>
            <rFont val="Tahoma"/>
            <charset val="1"/>
          </rPr>
          <t>OR MCAG 3211</t>
        </r>
        <r>
          <rPr>
            <sz val="9"/>
            <color indexed="81"/>
            <rFont val="Tahoma"/>
            <charset val="1"/>
          </rPr>
          <t xml:space="preserve">
</t>
        </r>
      </text>
    </comment>
    <comment ref="AC14" authorId="2" shapeId="0">
      <text>
        <r>
          <rPr>
            <b/>
            <sz val="9"/>
            <color indexed="81"/>
            <rFont val="Tahoma"/>
            <charset val="1"/>
          </rPr>
          <t>OR MCAG 3222</t>
        </r>
        <r>
          <rPr>
            <sz val="9"/>
            <color indexed="81"/>
            <rFont val="Tahoma"/>
            <charset val="1"/>
          </rPr>
          <t xml:space="preserve">
</t>
        </r>
      </text>
    </comment>
    <comment ref="C15" authorId="1" shapeId="0">
      <text>
        <r>
          <rPr>
            <sz val="9"/>
            <color indexed="81"/>
            <rFont val="Tahoma"/>
            <family val="2"/>
          </rPr>
          <t>or 1215</t>
        </r>
      </text>
    </comment>
    <comment ref="AC15" authorId="2" shapeId="0">
      <text>
        <r>
          <rPr>
            <b/>
            <sz val="9"/>
            <color indexed="81"/>
            <rFont val="Tahoma"/>
            <charset val="1"/>
          </rPr>
          <t>OR MCAG 4101</t>
        </r>
        <r>
          <rPr>
            <sz val="9"/>
            <color indexed="81"/>
            <rFont val="Tahoma"/>
            <charset val="1"/>
          </rPr>
          <t xml:space="preserve">
</t>
        </r>
      </text>
    </comment>
    <comment ref="C17" authorId="3" shapeId="0">
      <text>
        <r>
          <rPr>
            <sz val="9"/>
            <color indexed="81"/>
            <rFont val="Tahoma"/>
            <family val="2"/>
          </rPr>
          <t>OR AGCM 3203</t>
        </r>
      </text>
    </comment>
    <comment ref="C18" authorId="3" shapeId="0">
      <text>
        <r>
          <rPr>
            <sz val="9"/>
            <color indexed="81"/>
            <rFont val="Tahoma"/>
            <family val="2"/>
          </rPr>
          <t>Courses designated
A, H, N, or S</t>
        </r>
      </text>
    </comment>
    <comment ref="C19" authorId="3" shapeId="0">
      <text>
        <r>
          <rPr>
            <sz val="9"/>
            <color indexed="81"/>
            <rFont val="Tahoma"/>
            <family val="2"/>
          </rPr>
          <t>Courses designated
A, H, N, or S</t>
        </r>
      </text>
    </comment>
    <comment ref="AC25" authorId="3" shapeId="0">
      <text>
        <r>
          <rPr>
            <sz val="9"/>
            <color indexed="81"/>
            <rFont val="Tahoma"/>
            <family val="2"/>
          </rPr>
          <t xml:space="preserve">OR 3183 OR AGEC 3183
</t>
        </r>
      </text>
    </comment>
    <comment ref="AC39" authorId="1" shapeId="0">
      <text>
        <r>
          <rPr>
            <sz val="9"/>
            <color indexed="81"/>
            <rFont val="Tahoma"/>
            <family val="2"/>
          </rPr>
          <t>9 hours</t>
        </r>
      </text>
    </comment>
    <comment ref="AC40" authorId="1" shapeId="0">
      <text>
        <r>
          <rPr>
            <sz val="9"/>
            <color indexed="81"/>
            <rFont val="Tahoma"/>
            <family val="2"/>
          </rPr>
          <t xml:space="preserve">or 3413
</t>
        </r>
      </text>
    </comment>
  </commentList>
</comments>
</file>

<file path=xl/sharedStrings.xml><?xml version="1.0" encoding="utf-8"?>
<sst xmlns="http://schemas.openxmlformats.org/spreadsheetml/2006/main" count="125" uniqueCount="88">
  <si>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</si>
  <si>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</si>
  <si>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</si>
  <si>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</si>
  <si>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</si>
  <si>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</si>
  <si>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</si>
  <si>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</si>
  <si>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</si>
  <si>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</si>
  <si>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</si>
  <si>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</si>
  <si>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</si>
  <si>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</si>
  <si>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</si>
  <si>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</si>
  <si>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</si>
  <si>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</si>
  <si>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</si>
  <si>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</si>
  <si>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</si>
  <si>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</si>
  <si>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</si>
  <si>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</si>
  <si>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</si>
  <si>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</si>
  <si>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</si>
  <si>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</si>
  <si>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</si>
  <si>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</si>
  <si>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</si>
  <si>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</si>
  <si>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</si>
  <si>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</si>
  <si>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</si>
  <si>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</si>
  <si>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</si>
  <si>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</si>
  <si>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</si>
  <si>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</si>
  <si>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</si>
  <si>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</si>
  <si>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</si>
  <si>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</si>
  <si>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</si>
  <si>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</si>
  <si>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</si>
  <si>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</si>
  <si>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</si>
  <si>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</si>
  <si>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</si>
  <si>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</si>
  <si>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</si>
  <si>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</si>
  <si>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</si>
  <si>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</si>
  <si>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</si>
  <si>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</si>
  <si>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</si>
  <si>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</si>
  <si>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</si>
  <si>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</si>
  <si>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NREM</t>
  </si>
  <si>
    <t>Elective Hours:</t>
  </si>
  <si>
    <t>Name, Student's</t>
  </si>
  <si>
    <t>999-999-99</t>
  </si>
  <si>
    <t>Total Hours to Date:</t>
  </si>
  <si>
    <t>(hrs. = current courses + deficiencies)</t>
  </si>
  <si>
    <t>APPROVED BY:</t>
  </si>
  <si>
    <t>Agricultural Economics and Agribusiness: 18hrs</t>
  </si>
  <si>
    <t>ADVISOR</t>
  </si>
  <si>
    <t>ACCT</t>
  </si>
  <si>
    <t>(N)</t>
  </si>
  <si>
    <t>AGCM</t>
  </si>
  <si>
    <t>GENED</t>
  </si>
  <si>
    <t>Major Requirements: 66 Hours</t>
  </si>
  <si>
    <t>Core Courses:  21 Hours</t>
  </si>
  <si>
    <t>College/Dept. Requirements: 15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</si>
  <si>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</si>
  <si>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</si>
  <si>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</si>
  <si>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</si>
  <si>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</si>
  <si>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</si>
  <si>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SPCH</t>
  </si>
  <si>
    <t>AG ELECTIVES</t>
  </si>
  <si>
    <t>AST</t>
  </si>
  <si>
    <t>AGED-AGBE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</si>
</sst>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2" fillId="0" borderId="0" xfId="2" applyFont="1" applyBorder="1" applyAlignment="1"/>
    <xf numFmtId="0" fontId="0" fillId="0" borderId="2" xfId="0" applyBorder="1" applyAlignment="1" applyProtection="1">
      <alignment horizontal="left"/>
      <protection locked="0"/>
    </xf>
    <xf numFmtId="0" fontId="1" fillId="0" borderId="0" xfId="2" applyFont="1" applyBorder="1" applyAlignment="1" applyProtection="1">
      <protection hidden="1"/>
    </xf>
    <xf numFmtId="0" fontId="1" fillId="0" borderId="0" xfId="2" applyFont="1" applyBorder="1" applyAlignment="1" applyProtection="1">
      <alignment horizontal="left"/>
      <protection hidden="1"/>
    </xf>
    <xf numFmtId="0" fontId="24"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3" xfId="2" applyFont="1" applyBorder="1" applyAlignment="1" applyProtection="1">
      <alignment horizontal="left"/>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5"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99">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24</xdr:row>
      <xdr:rowOff>157505</xdr:rowOff>
    </xdr:from>
    <xdr:to>
      <xdr:col>25</xdr:col>
      <xdr:colOff>20053</xdr:colOff>
      <xdr:row>33</xdr:row>
      <xdr:rowOff>157504</xdr:rowOff>
    </xdr:to>
    <xdr:sp macro="" textlink="" fLocksText="0">
      <xdr:nvSpPr>
        <xdr:cNvPr id="2" name="TextBox 1"/>
        <xdr:cNvSpPr txBox="1"/>
      </xdr:nvSpPr>
      <xdr:spPr>
        <a:xfrm>
          <a:off x="3016645" y="4033861"/>
          <a:ext cx="2551060" cy="15925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105003</xdr:colOff>
      <xdr:row>34</xdr:row>
      <xdr:rowOff>35001</xdr:rowOff>
    </xdr:from>
    <xdr:to>
      <xdr:col>25</xdr:col>
      <xdr:colOff>24063</xdr:colOff>
      <xdr:row>42</xdr:row>
      <xdr:rowOff>40104</xdr:rowOff>
    </xdr:to>
    <xdr:sp macro="" textlink="">
      <xdr:nvSpPr>
        <xdr:cNvPr id="5" name="TextBox 4"/>
        <xdr:cNvSpPr txBox="1"/>
      </xdr:nvSpPr>
      <xdr:spPr>
        <a:xfrm>
          <a:off x="3001332" y="5670155"/>
          <a:ext cx="2570383" cy="13263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00000"/>
            </a:lnSpc>
          </a:pPr>
          <a:r>
            <a:rPr lang="en-US" sz="800" baseline="0"/>
            <a:t>AGEC 1113 is a General Education Requirement in addition to the Major Requirement. Students must earn a minimum grade of "C" or "P" in each course in the College/Departmental Requirements, Major Requirements and Professional Core Requirements.</a:t>
          </a:r>
        </a:p>
        <a:p>
          <a:pPr algn="l">
            <a:lnSpc>
              <a:spcPct val="100000"/>
            </a:lnSpc>
          </a:pPr>
          <a:r>
            <a:rPr lang="en-US" sz="900" baseline="0"/>
            <a:t/>
          </a:r>
          <a:br>
            <a:rPr lang="en-US" sz="900" baseline="0"/>
          </a:br>
          <a:r>
            <a:rPr lang="en-US" sz="900" b="1" baseline="0"/>
            <a:t>Required for graduation and certification: 2.50 overall GPA; 2.50 GPA in Major Requirements; 2.50 GPA in Professional Requirements.</a:t>
          </a:r>
          <a:endParaRPr lang="en-US" sz="900" b="1"/>
        </a:p>
      </xdr:txBody>
    </xdr:sp>
    <xdr:clientData/>
  </xdr:twoCellAnchor>
  <xdr:twoCellAnchor>
    <xdr:from>
      <xdr:col>26</xdr:col>
      <xdr:colOff>30080</xdr:colOff>
      <xdr:row>19</xdr:row>
      <xdr:rowOff>20053</xdr:rowOff>
    </xdr:from>
    <xdr:to>
      <xdr:col>35</xdr:col>
      <xdr:colOff>1</xdr:colOff>
      <xdr:row>23</xdr:row>
      <xdr:rowOff>110290</xdr:rowOff>
    </xdr:to>
    <xdr:sp macro="" textlink="">
      <xdr:nvSpPr>
        <xdr:cNvPr id="3" name="TextBox 2"/>
        <xdr:cNvSpPr txBox="1"/>
      </xdr:nvSpPr>
      <xdr:spPr>
        <a:xfrm>
          <a:off x="5765133" y="3058027"/>
          <a:ext cx="3048000" cy="832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ACCT</a:t>
          </a:r>
          <a:r>
            <a:rPr lang="en-US" sz="1100" baseline="0"/>
            <a:t> 2103 or 3183 or AGEC 3183</a:t>
          </a:r>
        </a:p>
        <a:p>
          <a:r>
            <a:rPr lang="en-US" sz="1100" i="1" baseline="0"/>
            <a:t>15 hours from: </a:t>
          </a:r>
          <a:r>
            <a:rPr lang="en-US" sz="1100" baseline="0"/>
            <a:t>AGEC 3213, 3323, 3333, 3403, 3423, 3463, 3503, 3603, 3703, 3713, 4333, 4343, 4403, 4423, 4503, 4513, 4703, 4723, 4803.</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108065</xdr:colOff>
      <xdr:row>0</xdr:row>
      <xdr:rowOff>0</xdr:rowOff>
    </xdr:from>
    <xdr:to>
      <xdr:col>0</xdr:col>
      <xdr:colOff>6874624</xdr:colOff>
      <xdr:row>53</xdr:row>
      <xdr:rowOff>70535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065" y="0"/>
          <a:ext cx="6766559" cy="8441451"/>
        </a:xfrm>
        <a:prstGeom prst="rect">
          <a:avLst/>
        </a:prstGeom>
      </xdr:spPr>
    </xdr:pic>
    <xdr:clientData/>
  </xdr:twoCellAnchor>
  <xdr:twoCellAnchor editAs="absolute">
    <xdr:from>
      <xdr:col>0</xdr:col>
      <xdr:colOff>74815</xdr:colOff>
      <xdr:row>51</xdr:row>
      <xdr:rowOff>54334</xdr:rowOff>
    </xdr:from>
    <xdr:to>
      <xdr:col>0</xdr:col>
      <xdr:colOff>6891250</xdr:colOff>
      <xdr:row>103</xdr:row>
      <xdr:rowOff>100125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815" y="8109367"/>
          <a:ext cx="6816435" cy="8258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showGridLines="0" topLeftCell="A5" zoomScale="95" zoomScaleNormal="95" workbookViewId="0">
      <selection activeCell="AH36" sqref="AH36:AI36"/>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18</v>
      </c>
      <c r="B1" s="150" t="s">
        <v>64</v>
      </c>
      <c r="C1" s="150"/>
      <c r="D1" s="150"/>
      <c r="E1" s="150"/>
      <c r="F1" s="150"/>
      <c r="G1" s="150"/>
      <c r="H1" s="150"/>
      <c r="I1" s="150"/>
      <c r="J1" s="150"/>
      <c r="K1" s="150"/>
      <c r="L1" s="150"/>
      <c r="M1" s="150"/>
      <c r="N1" s="150"/>
      <c r="O1" s="150"/>
      <c r="P1" s="150"/>
      <c r="Q1" s="150"/>
      <c r="R1" s="28" t="s">
        <v>6</v>
      </c>
      <c r="S1" s="151" t="s">
        <v>65</v>
      </c>
      <c r="T1" s="151"/>
      <c r="U1" s="151"/>
      <c r="V1" s="151"/>
      <c r="W1" s="151"/>
      <c r="X1" s="151"/>
      <c r="Y1" s="151"/>
      <c r="Z1" s="149" t="s">
        <v>87</v>
      </c>
      <c r="AA1" s="149"/>
      <c r="AB1" s="149"/>
      <c r="AC1" s="28" t="s">
        <v>19</v>
      </c>
      <c r="AD1" s="28"/>
      <c r="AE1" s="28"/>
      <c r="AF1" s="28"/>
      <c r="AG1" s="143" t="s">
        <v>70</v>
      </c>
      <c r="AH1" s="143"/>
      <c r="AI1" s="143"/>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78</v>
      </c>
      <c r="B3" s="98"/>
      <c r="C3" s="98"/>
      <c r="D3" s="40"/>
      <c r="E3" s="40"/>
      <c r="F3" s="40"/>
      <c r="G3" s="41"/>
      <c r="H3" s="90"/>
      <c r="I3" s="98"/>
      <c r="J3" s="98"/>
      <c r="K3" s="98"/>
      <c r="L3" s="98"/>
      <c r="M3" s="98"/>
      <c r="N3" s="98"/>
      <c r="O3" s="98"/>
      <c r="P3" s="98"/>
      <c r="Q3" s="38" t="s">
        <v>77</v>
      </c>
      <c r="R3" s="98"/>
      <c r="S3" s="31"/>
      <c r="T3" s="34"/>
      <c r="U3" s="34"/>
      <c r="V3" s="34"/>
      <c r="W3" s="102"/>
      <c r="X3" s="102"/>
      <c r="Y3" s="102"/>
      <c r="Z3" s="29"/>
      <c r="AA3" s="72" t="s">
        <v>75</v>
      </c>
      <c r="AB3" s="43"/>
      <c r="AC3" s="43"/>
      <c r="AD3" s="43"/>
      <c r="AE3" s="43"/>
      <c r="AF3" s="43"/>
      <c r="AG3" s="43"/>
      <c r="AH3" s="43"/>
      <c r="AI3" s="104" t="s">
        <v>83</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44"/>
      <c r="D7" s="145"/>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46"/>
      <c r="J7" s="147"/>
      <c r="K7" s="147"/>
      <c r="L7" s="147"/>
      <c r="M7" s="52"/>
      <c r="N7" s="52"/>
      <c r="O7" s="52"/>
      <c r="P7" s="44"/>
      <c r="Q7" s="120" t="s">
        <v>27</v>
      </c>
      <c r="R7" s="121">
        <v>1011</v>
      </c>
      <c r="S7" s="71"/>
      <c r="T7" s="51">
        <f>IF(W7&lt;&gt;"",W7,3)*IF(S7="A",4,IF(S7="B",3,IF(S7="C",2,IF(S7="D",1,IF(AND(S7&gt;=0,S7&lt;=4,ISNUMBER(S7)),S7,0)))))</f>
        <v>0</v>
      </c>
      <c r="U7" s="51" t="str">
        <f>IF(OR(S7="A",S7="B",S7="C",S7="D",S7="F",AND(S7&gt;=0,S7&lt;=4,ISNUMBER(S7))),IF(W7&lt;&gt;"",W7,3),"")</f>
        <v/>
      </c>
      <c r="V7" s="51" t="str">
        <f>IF(OR(S7="A",S7="B",S7="C",S7="D",S7="P",AND(S7&gt;=0,S7&lt;=4,ISNUMBER(S7))),IF(W7&lt;&gt;"",W7,3),"")</f>
        <v/>
      </c>
      <c r="W7" s="54">
        <v>1</v>
      </c>
      <c r="X7" s="148"/>
      <c r="Y7" s="148"/>
      <c r="Z7" s="44"/>
      <c r="AA7" s="72" t="s">
        <v>76</v>
      </c>
      <c r="AB7" s="74"/>
      <c r="AC7" s="74"/>
      <c r="AD7" s="75"/>
      <c r="AE7" s="75"/>
      <c r="AF7" s="75"/>
      <c r="AG7" s="76"/>
      <c r="AH7" s="68"/>
      <c r="AI7" s="44"/>
    </row>
    <row r="8" spans="1:35" x14ac:dyDescent="0.25">
      <c r="A8" s="49" t="s">
        <v>26</v>
      </c>
      <c r="B8" s="127">
        <v>1213</v>
      </c>
      <c r="C8" s="144"/>
      <c r="D8" s="145"/>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46"/>
      <c r="J8" s="147"/>
      <c r="K8" s="147"/>
      <c r="L8" s="147"/>
      <c r="M8" s="52"/>
      <c r="N8" s="52"/>
      <c r="O8" s="52"/>
      <c r="P8" s="44"/>
      <c r="Q8" s="120" t="s">
        <v>34</v>
      </c>
      <c r="R8" s="121">
        <v>1124</v>
      </c>
      <c r="S8" s="77"/>
      <c r="T8" s="51">
        <f t="shared" ref="T8:T9" si="6">IF(W8&lt;&gt;"",W8,3)*IF(S8="A",4,IF(S8="B",3,IF(S8="C",2,IF(S8="D",1,IF(AND(S8&gt;=0,S8&lt;=4,ISNUMBER(S8)),S8,0)))))</f>
        <v>0</v>
      </c>
      <c r="U8" s="51" t="str">
        <f t="shared" ref="U8:U9" si="7">IF(OR(S8="A",S8="B",S8="C",S8="D",S8="F",AND(S8&gt;=0,S8&lt;=4,ISNUMBER(S8))),IF(W8&lt;&gt;"",W8,3),"")</f>
        <v/>
      </c>
      <c r="V8" s="51" t="str">
        <f t="shared" ref="V8:V9" si="8">IF(OR(S8="A",S8="B",S8="C",S8="D",S8="P",AND(S8&gt;=0,S8&lt;=4,ISNUMBER(S8))),IF(W8&lt;&gt;"",W8,3),"")</f>
        <v/>
      </c>
      <c r="W8" s="54">
        <v>4</v>
      </c>
      <c r="X8" s="148"/>
      <c r="Y8" s="148"/>
      <c r="Z8" s="44"/>
      <c r="AA8" s="72"/>
      <c r="AB8" s="74"/>
      <c r="AC8" s="139"/>
      <c r="AD8" s="75"/>
      <c r="AE8" s="75"/>
      <c r="AF8" s="75"/>
      <c r="AG8" s="76"/>
      <c r="AH8" s="68"/>
      <c r="AI8" s="44"/>
    </row>
    <row r="9" spans="1:35" x14ac:dyDescent="0.25">
      <c r="A9" s="49" t="s">
        <v>28</v>
      </c>
      <c r="B9" s="53">
        <v>1103</v>
      </c>
      <c r="C9" s="144"/>
      <c r="D9" s="145"/>
      <c r="E9" s="51">
        <f t="shared" si="0"/>
        <v>0</v>
      </c>
      <c r="F9" s="51" t="str">
        <f t="shared" si="1"/>
        <v/>
      </c>
      <c r="G9" s="51" t="str">
        <f t="shared" si="2"/>
        <v/>
      </c>
      <c r="H9" s="54"/>
      <c r="I9" s="165"/>
      <c r="J9" s="165"/>
      <c r="K9" s="165"/>
      <c r="L9" s="165"/>
      <c r="M9" s="52"/>
      <c r="N9" s="52"/>
      <c r="O9" s="52"/>
      <c r="P9" s="44"/>
      <c r="Q9" s="120" t="s">
        <v>59</v>
      </c>
      <c r="R9" s="121">
        <v>1213</v>
      </c>
      <c r="S9" s="77"/>
      <c r="T9" s="51">
        <f t="shared" si="6"/>
        <v>0</v>
      </c>
      <c r="U9" s="51" t="str">
        <f t="shared" si="7"/>
        <v/>
      </c>
      <c r="V9" s="51" t="str">
        <f t="shared" si="8"/>
        <v/>
      </c>
      <c r="W9" s="54"/>
      <c r="X9" s="148"/>
      <c r="Y9" s="148"/>
      <c r="Z9" s="44"/>
      <c r="AA9" s="120" t="s">
        <v>58</v>
      </c>
      <c r="AB9" s="121">
        <v>4713</v>
      </c>
      <c r="AC9" s="135"/>
      <c r="AD9" s="51">
        <f t="shared" ref="AD9" si="9">IF(AG9&lt;&gt;"",AG9,3)*IF(AC9="A",4,IF(AC9="B",3,IF(AC9="C",2,IF(AC9="D",1,IF(AND(AC9&gt;=0,AC9&lt;=4,ISNUMBER(AC9)),AC9,0)))))</f>
        <v>0</v>
      </c>
      <c r="AE9" s="51" t="str">
        <f t="shared" ref="AE9" si="10">IF(OR(AC9="A",AC9="B",AC9="C",AC9="D",AC9="F",AND(AC9&gt;=0,AC9&lt;=4,ISNUMBER(AC9))),IF(AG9&lt;&gt;"",AG9,3),"")</f>
        <v/>
      </c>
      <c r="AF9" s="51" t="str">
        <f t="shared" ref="AF9" si="11">IF(OR(AC9="A",AC9="B",AC9="C",AC9="D",AC9="P",AND(AC9&gt;=0,AC9&lt;=4,ISNUMBER(AC9))),IF(AG9&lt;&gt;"",AG9,3),"")</f>
        <v/>
      </c>
      <c r="AG9" s="54"/>
      <c r="AH9" s="148"/>
      <c r="AI9" s="155"/>
    </row>
    <row r="10" spans="1:35" x14ac:dyDescent="0.25">
      <c r="A10" s="49" t="s">
        <v>30</v>
      </c>
      <c r="B10" s="53">
        <v>1113</v>
      </c>
      <c r="C10" s="144"/>
      <c r="D10" s="145"/>
      <c r="E10" s="51">
        <f t="shared" si="0"/>
        <v>0</v>
      </c>
      <c r="F10" s="51" t="str">
        <f t="shared" si="1"/>
        <v/>
      </c>
      <c r="G10" s="51" t="str">
        <f t="shared" si="2"/>
        <v/>
      </c>
      <c r="H10" s="54"/>
      <c r="I10" s="165"/>
      <c r="J10" s="165"/>
      <c r="K10" s="165"/>
      <c r="L10" s="165"/>
      <c r="M10" s="52"/>
      <c r="N10" s="52"/>
      <c r="O10" s="52"/>
      <c r="P10" s="44"/>
      <c r="Q10" s="120" t="s">
        <v>37</v>
      </c>
      <c r="R10" s="121">
        <v>1114</v>
      </c>
      <c r="S10" s="134"/>
      <c r="T10" s="51">
        <f t="shared" ref="T10:T13" si="12">IF(W10&lt;&gt;"",W10,3)*IF(S10="A",4,IF(S10="B",3,IF(S10="C",2,IF(S10="D",1,IF(AND(S10&gt;=0,S10&lt;=4,ISNUMBER(S10)),S10,0)))))</f>
        <v>0</v>
      </c>
      <c r="U10" s="51" t="str">
        <f t="shared" ref="U10:U13" si="13">IF(OR(S10="A",S10="B",S10="C",S10="D",S10="F",AND(S10&gt;=0,S10&lt;=4,ISNUMBER(S10))),IF(W10&lt;&gt;"",W10,3),"")</f>
        <v/>
      </c>
      <c r="V10" s="51" t="str">
        <f t="shared" ref="V10:V13" si="14">IF(OR(S10="A",S10="B",S10="C",S10="D",S10="P",AND(S10&gt;=0,S10&lt;=4,ISNUMBER(S10))),IF(W10&lt;&gt;"",W10,3),"")</f>
        <v/>
      </c>
      <c r="W10" s="54">
        <v>4</v>
      </c>
      <c r="X10" s="148"/>
      <c r="Y10" s="148"/>
      <c r="Z10" s="44"/>
      <c r="AA10" s="120" t="s">
        <v>36</v>
      </c>
      <c r="AB10" s="121">
        <v>1133</v>
      </c>
      <c r="AC10" s="83"/>
      <c r="AD10" s="51">
        <f t="shared" ref="AD10:AD17" si="15">IF(AG10&lt;&gt;"",AG10,3)*IF(AC10="A",4,IF(AC10="B",3,IF(AC10="C",2,IF(AC10="D",1,IF(AND(AC10&gt;=0,AC10&lt;=4,ISNUMBER(AC10)),AC10,0)))))</f>
        <v>0</v>
      </c>
      <c r="AE10" s="51" t="str">
        <f t="shared" ref="AE10:AE17" si="16">IF(OR(AC10="A",AC10="B",AC10="C",AC10="D",AC10="F",AND(AC10&gt;=0,AC10&lt;=4,ISNUMBER(AC10))),IF(AG10&lt;&gt;"",AG10,3),"")</f>
        <v/>
      </c>
      <c r="AF10" s="51" t="str">
        <f t="shared" ref="AF10:AF17" si="17">IF(OR(AC10="A",AC10="B",AC10="C",AC10="D",AC10="P",AND(AC10&gt;=0,AC10&lt;=4,ISNUMBER(AC10))),IF(AG10&lt;&gt;"",AG10,3),"")</f>
        <v/>
      </c>
      <c r="AG10" s="54"/>
      <c r="AH10" s="148"/>
      <c r="AI10" s="155"/>
    </row>
    <row r="11" spans="1:35" x14ac:dyDescent="0.25">
      <c r="A11" s="49" t="s">
        <v>32</v>
      </c>
      <c r="B11" s="53"/>
      <c r="C11" s="166"/>
      <c r="D11" s="167"/>
      <c r="E11" s="51">
        <f t="shared" si="0"/>
        <v>0</v>
      </c>
      <c r="F11" s="51" t="str">
        <f t="shared" si="1"/>
        <v/>
      </c>
      <c r="G11" s="51" t="str">
        <f t="shared" si="2"/>
        <v/>
      </c>
      <c r="H11" s="54"/>
      <c r="I11" s="165"/>
      <c r="J11" s="165"/>
      <c r="K11" s="165"/>
      <c r="L11" s="165"/>
      <c r="M11" s="52"/>
      <c r="N11" s="52"/>
      <c r="O11" s="52"/>
      <c r="P11" s="44"/>
      <c r="Q11" s="120" t="s">
        <v>73</v>
      </c>
      <c r="R11" s="121">
        <v>3103</v>
      </c>
      <c r="S11" s="134"/>
      <c r="T11" s="51">
        <f t="shared" si="12"/>
        <v>0</v>
      </c>
      <c r="U11" s="51" t="str">
        <f t="shared" si="13"/>
        <v/>
      </c>
      <c r="V11" s="51" t="str">
        <f t="shared" si="14"/>
        <v/>
      </c>
      <c r="W11" s="54"/>
      <c r="X11" s="148"/>
      <c r="Y11" s="148"/>
      <c r="Z11" s="44"/>
      <c r="AA11" s="120" t="s">
        <v>29</v>
      </c>
      <c r="AB11" s="121">
        <v>1013</v>
      </c>
      <c r="AC11" s="79"/>
      <c r="AD11" s="51">
        <f t="shared" si="15"/>
        <v>0</v>
      </c>
      <c r="AE11" s="51" t="str">
        <f t="shared" si="16"/>
        <v/>
      </c>
      <c r="AF11" s="51" t="str">
        <f t="shared" si="17"/>
        <v/>
      </c>
      <c r="AG11" s="54"/>
      <c r="AH11" s="148"/>
      <c r="AI11" s="155"/>
    </row>
    <row r="12" spans="1:35" x14ac:dyDescent="0.25">
      <c r="A12" s="136" t="s">
        <v>35</v>
      </c>
      <c r="B12" s="137"/>
      <c r="C12" s="144"/>
      <c r="D12" s="145"/>
      <c r="E12" s="51">
        <f t="shared" si="0"/>
        <v>0</v>
      </c>
      <c r="F12" s="51" t="str">
        <f t="shared" si="1"/>
        <v/>
      </c>
      <c r="G12" s="51" t="str">
        <f t="shared" si="2"/>
        <v/>
      </c>
      <c r="H12" s="54"/>
      <c r="I12" s="165"/>
      <c r="J12" s="165"/>
      <c r="K12" s="165"/>
      <c r="L12" s="165"/>
      <c r="P12" s="44"/>
      <c r="Q12" s="120"/>
      <c r="R12" s="121"/>
      <c r="S12" s="134"/>
      <c r="T12" s="51">
        <f t="shared" si="12"/>
        <v>0</v>
      </c>
      <c r="U12" s="51" t="str">
        <f t="shared" si="13"/>
        <v/>
      </c>
      <c r="V12" s="51" t="str">
        <f t="shared" si="14"/>
        <v/>
      </c>
      <c r="W12" s="54"/>
      <c r="X12" s="148"/>
      <c r="Y12" s="148"/>
      <c r="Z12" s="44"/>
      <c r="AA12" s="120" t="s">
        <v>86</v>
      </c>
      <c r="AB12" s="121">
        <v>3011</v>
      </c>
      <c r="AC12" s="79"/>
      <c r="AD12" s="51">
        <f t="shared" si="15"/>
        <v>0</v>
      </c>
      <c r="AE12" s="51" t="str">
        <f t="shared" si="16"/>
        <v/>
      </c>
      <c r="AF12" s="51" t="str">
        <f t="shared" si="17"/>
        <v/>
      </c>
      <c r="AG12" s="54">
        <v>1</v>
      </c>
      <c r="AH12" s="148"/>
      <c r="AI12" s="155"/>
    </row>
    <row r="13" spans="1:35" x14ac:dyDescent="0.25">
      <c r="A13" s="136" t="s">
        <v>35</v>
      </c>
      <c r="B13" s="137"/>
      <c r="C13" s="144"/>
      <c r="D13" s="145"/>
      <c r="E13" s="51">
        <f t="shared" si="0"/>
        <v>0</v>
      </c>
      <c r="F13" s="51" t="str">
        <f t="shared" si="1"/>
        <v/>
      </c>
      <c r="G13" s="51" t="str">
        <f t="shared" si="2"/>
        <v/>
      </c>
      <c r="H13" s="54"/>
      <c r="I13" s="165"/>
      <c r="J13" s="165"/>
      <c r="K13" s="165"/>
      <c r="L13" s="165"/>
      <c r="M13" s="52"/>
      <c r="N13" s="52"/>
      <c r="O13" s="52"/>
      <c r="P13" s="44"/>
      <c r="Q13" s="120"/>
      <c r="R13" s="121"/>
      <c r="S13" s="134"/>
      <c r="T13" s="51">
        <f t="shared" si="12"/>
        <v>0</v>
      </c>
      <c r="U13" s="51" t="str">
        <f t="shared" si="13"/>
        <v/>
      </c>
      <c r="V13" s="51" t="str">
        <f t="shared" si="14"/>
        <v/>
      </c>
      <c r="W13" s="54"/>
      <c r="X13" s="148"/>
      <c r="Y13" s="148"/>
      <c r="Z13" s="44"/>
      <c r="AA13" s="120" t="s">
        <v>86</v>
      </c>
      <c r="AB13" s="121">
        <v>3211</v>
      </c>
      <c r="AC13" s="79"/>
      <c r="AD13" s="51">
        <f t="shared" ref="AD13" si="18">IF(AG13&lt;&gt;"",AG13,3)*IF(AC13="A",4,IF(AC13="B",3,IF(AC13="C",2,IF(AC13="D",1,IF(AND(AC13&gt;=0,AC13&lt;=4,ISNUMBER(AC13)),AC13,0)))))</f>
        <v>0</v>
      </c>
      <c r="AE13" s="51" t="str">
        <f t="shared" ref="AE13" si="19">IF(OR(AC13="A",AC13="B",AC13="C",AC13="D",AC13="F",AND(AC13&gt;=0,AC13&lt;=4,ISNUMBER(AC13))),IF(AG13&lt;&gt;"",AG13,3),"")</f>
        <v/>
      </c>
      <c r="AF13" s="51" t="str">
        <f t="shared" ref="AF13" si="20">IF(OR(AC13="A",AC13="B",AC13="C",AC13="D",AC13="P",AND(AC13&gt;=0,AC13&lt;=4,ISNUMBER(AC13))),IF(AG13&lt;&gt;"",AG13,3),"")</f>
        <v/>
      </c>
      <c r="AG13" s="54">
        <v>1</v>
      </c>
      <c r="AH13" s="148"/>
      <c r="AI13" s="155"/>
    </row>
    <row r="14" spans="1:35" x14ac:dyDescent="0.25">
      <c r="A14" s="138" t="s">
        <v>72</v>
      </c>
      <c r="B14" s="137"/>
      <c r="C14" s="144"/>
      <c r="D14" s="145"/>
      <c r="E14" s="51">
        <f t="shared" si="0"/>
        <v>0</v>
      </c>
      <c r="F14" s="51" t="str">
        <f t="shared" si="1"/>
        <v/>
      </c>
      <c r="G14" s="51" t="str">
        <f t="shared" si="2"/>
        <v/>
      </c>
      <c r="H14" s="54"/>
      <c r="I14" s="165"/>
      <c r="J14" s="165"/>
      <c r="K14" s="165"/>
      <c r="L14" s="165"/>
      <c r="M14" s="52"/>
      <c r="N14" s="52"/>
      <c r="O14" s="52"/>
      <c r="P14" s="44"/>
      <c r="Q14" s="52"/>
      <c r="R14" s="52"/>
      <c r="S14" s="52"/>
      <c r="T14" s="52"/>
      <c r="U14" s="52"/>
      <c r="V14" s="52"/>
      <c r="W14" s="52"/>
      <c r="X14" s="48"/>
      <c r="Y14" s="48"/>
      <c r="Z14" s="55"/>
      <c r="AA14" s="120" t="s">
        <v>86</v>
      </c>
      <c r="AB14" s="121">
        <v>3222</v>
      </c>
      <c r="AC14" s="79"/>
      <c r="AD14" s="51">
        <f t="shared" si="15"/>
        <v>0</v>
      </c>
      <c r="AE14" s="51" t="str">
        <f t="shared" si="16"/>
        <v/>
      </c>
      <c r="AF14" s="51" t="str">
        <f t="shared" si="17"/>
        <v/>
      </c>
      <c r="AG14" s="54">
        <v>2</v>
      </c>
      <c r="AH14" s="148"/>
      <c r="AI14" s="155"/>
    </row>
    <row r="15" spans="1:35" x14ac:dyDescent="0.25">
      <c r="A15" s="49" t="s">
        <v>38</v>
      </c>
      <c r="B15" s="53">
        <v>1314</v>
      </c>
      <c r="C15" s="144"/>
      <c r="D15" s="145"/>
      <c r="E15" s="51">
        <f t="shared" si="0"/>
        <v>0</v>
      </c>
      <c r="F15" s="51" t="str">
        <f t="shared" si="1"/>
        <v/>
      </c>
      <c r="G15" s="51" t="str">
        <f t="shared" si="2"/>
        <v/>
      </c>
      <c r="H15" s="54">
        <v>4</v>
      </c>
      <c r="I15" s="165"/>
      <c r="J15" s="165"/>
      <c r="K15" s="165"/>
      <c r="L15" s="165"/>
      <c r="M15" s="52"/>
      <c r="N15" s="52"/>
      <c r="O15" s="52"/>
      <c r="P15" s="44"/>
      <c r="Q15" s="160"/>
      <c r="R15" s="161"/>
      <c r="S15" s="161"/>
      <c r="T15" s="161"/>
      <c r="U15" s="161"/>
      <c r="V15" s="161"/>
      <c r="W15" s="161"/>
      <c r="X15" s="43" t="s">
        <v>41</v>
      </c>
      <c r="Y15" s="48"/>
      <c r="Z15" s="44"/>
      <c r="AA15" s="120" t="s">
        <v>86</v>
      </c>
      <c r="AB15" s="121">
        <v>4101</v>
      </c>
      <c r="AC15" s="79"/>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4">
        <v>1</v>
      </c>
      <c r="AH15" s="148"/>
      <c r="AI15" s="155"/>
    </row>
    <row r="16" spans="1:35" x14ac:dyDescent="0.25">
      <c r="A16" s="49" t="s">
        <v>31</v>
      </c>
      <c r="B16" s="53">
        <v>1113</v>
      </c>
      <c r="C16" s="144"/>
      <c r="D16" s="145"/>
      <c r="E16" s="51">
        <f t="shared" si="0"/>
        <v>0</v>
      </c>
      <c r="F16" s="51" t="str">
        <f t="shared" si="1"/>
        <v/>
      </c>
      <c r="G16" s="51" t="str">
        <f t="shared" si="2"/>
        <v/>
      </c>
      <c r="H16" s="54"/>
      <c r="I16" s="165"/>
      <c r="J16" s="165"/>
      <c r="K16" s="165"/>
      <c r="L16" s="165"/>
      <c r="M16" s="52"/>
      <c r="N16" s="52"/>
      <c r="O16" s="52"/>
      <c r="P16" s="55"/>
      <c r="Q16" s="56" t="s">
        <v>42</v>
      </c>
      <c r="R16" s="52"/>
      <c r="S16" s="48"/>
      <c r="T16" s="48"/>
      <c r="U16" s="48"/>
      <c r="V16" s="57"/>
      <c r="W16" s="48"/>
      <c r="X16" s="48"/>
      <c r="Y16" s="89"/>
      <c r="Z16" s="44"/>
      <c r="AA16" s="120" t="s">
        <v>62</v>
      </c>
      <c r="AB16" s="140">
        <v>2013</v>
      </c>
      <c r="AC16" s="79"/>
      <c r="AD16" s="51">
        <f t="shared" si="15"/>
        <v>0</v>
      </c>
      <c r="AE16" s="51" t="str">
        <f t="shared" si="16"/>
        <v/>
      </c>
      <c r="AF16" s="51" t="str">
        <f t="shared" si="17"/>
        <v/>
      </c>
      <c r="AG16" s="54"/>
      <c r="AH16" s="148"/>
      <c r="AI16" s="155"/>
    </row>
    <row r="17" spans="1:35" ht="13.8" thickBot="1" x14ac:dyDescent="0.3">
      <c r="A17" s="78" t="s">
        <v>84</v>
      </c>
      <c r="B17" s="127">
        <v>2713</v>
      </c>
      <c r="C17" s="144"/>
      <c r="D17" s="145"/>
      <c r="E17" s="51">
        <f t="shared" si="0"/>
        <v>0</v>
      </c>
      <c r="F17" s="51" t="str">
        <f t="shared" si="1"/>
        <v/>
      </c>
      <c r="G17" s="51" t="str">
        <f t="shared" si="2"/>
        <v/>
      </c>
      <c r="H17" s="54"/>
      <c r="I17" s="146"/>
      <c r="J17" s="147"/>
      <c r="K17" s="147"/>
      <c r="L17" s="147"/>
      <c r="M17" s="52"/>
      <c r="N17" s="52"/>
      <c r="O17" s="52"/>
      <c r="P17" s="44"/>
      <c r="Q17" s="158">
        <f>SUM(G7:G19,V7:V13,AF9:AF17,AF25:AF31,AF34:AF41,G27:G42,O27:O42)</f>
        <v>0</v>
      </c>
      <c r="R17" s="158"/>
      <c r="S17" s="48" t="s">
        <v>43</v>
      </c>
      <c r="T17" s="48"/>
      <c r="U17" s="48"/>
      <c r="V17" s="48"/>
      <c r="W17" s="48"/>
      <c r="X17" s="48"/>
      <c r="Y17" s="48"/>
      <c r="Z17" s="44"/>
      <c r="AA17" s="120" t="s">
        <v>33</v>
      </c>
      <c r="AB17" s="121">
        <v>2124</v>
      </c>
      <c r="AC17" s="79"/>
      <c r="AD17" s="51">
        <f t="shared" si="15"/>
        <v>0</v>
      </c>
      <c r="AE17" s="51" t="str">
        <f t="shared" si="16"/>
        <v/>
      </c>
      <c r="AF17" s="51" t="str">
        <f t="shared" si="17"/>
        <v/>
      </c>
      <c r="AG17" s="54">
        <v>4</v>
      </c>
      <c r="AH17" s="148"/>
      <c r="AI17" s="155"/>
    </row>
    <row r="18" spans="1:35" ht="14.4" thickTop="1" thickBot="1" x14ac:dyDescent="0.3">
      <c r="A18" s="78" t="s">
        <v>74</v>
      </c>
      <c r="B18" s="53"/>
      <c r="C18" s="144"/>
      <c r="D18" s="145"/>
      <c r="E18" s="51">
        <f t="shared" ref="E18" si="24">IF(H18&lt;&gt;"",H18,3)*IF(C18="A",4,IF(C18="B",3,IF(C18="C",2,IF(C18="D",1,IF(AND(C18&gt;=0,C18&lt;=4,ISNUMBER(C18)),C18,0)))))</f>
        <v>0</v>
      </c>
      <c r="F18" s="51" t="str">
        <f t="shared" ref="F18" si="25">IF(OR(C18="A",C18="B",C18="C",C18="D",C18="F",AND(C18&gt;=0,C18&lt;=4,ISNUMBER(C18))),IF(H18&lt;&gt;"",H18,3),"")</f>
        <v/>
      </c>
      <c r="G18" s="51" t="str">
        <f t="shared" ref="G18" si="26">IF(OR(C18="A",C18="B",C18="C",C18="D",C18="P",AND(C18&gt;=0,C18&lt;=4,ISNUMBER(C18))),IF(H18&lt;&gt;"",H18,3),"")</f>
        <v/>
      </c>
      <c r="H18" s="54"/>
      <c r="I18" s="165"/>
      <c r="J18" s="165"/>
      <c r="K18" s="165"/>
      <c r="L18" s="165"/>
      <c r="M18" s="52"/>
      <c r="N18" s="52"/>
      <c r="O18" s="52"/>
      <c r="P18" s="44"/>
      <c r="Q18" s="159" t="str">
        <f>IF(SUM(F7:F19,U7:U13,AE9:AE17,,AE25:AE31,AE34:AE41,F27:F42,N27:N42)=0,"N/A",ROUNDDOWN(SUM(E7:E19,T7:T13,AD9:AD17,AD34:AD41,AD25:AD31,E27:E42,M27:M42)/SUM(F7:F19,U7:U13,AE25:AE31,AE9:AE17,AE34:AE41,F27:F42,N27:N42),2))</f>
        <v>N/A</v>
      </c>
      <c r="R18" s="159"/>
      <c r="S18" s="48" t="s">
        <v>44</v>
      </c>
      <c r="T18" s="48"/>
      <c r="U18" s="48"/>
      <c r="V18" s="48"/>
      <c r="W18" s="48"/>
      <c r="X18" s="48"/>
      <c r="Y18" s="48"/>
      <c r="Z18" s="44"/>
      <c r="AA18" s="120"/>
      <c r="AB18" s="124"/>
      <c r="AC18" s="79"/>
      <c r="AD18" s="51"/>
      <c r="AE18" s="51"/>
      <c r="AF18" s="51"/>
      <c r="AG18" s="54"/>
      <c r="AH18" s="132"/>
      <c r="AI18" s="133"/>
    </row>
    <row r="19" spans="1:35" ht="14.4" thickTop="1" thickBot="1" x14ac:dyDescent="0.3">
      <c r="A19" s="78" t="s">
        <v>74</v>
      </c>
      <c r="B19" s="53"/>
      <c r="C19" s="144"/>
      <c r="D19" s="145"/>
      <c r="E19" s="51">
        <f t="shared" si="0"/>
        <v>0</v>
      </c>
      <c r="F19" s="51" t="str">
        <f t="shared" si="1"/>
        <v/>
      </c>
      <c r="G19" s="51" t="str">
        <f t="shared" si="2"/>
        <v/>
      </c>
      <c r="H19" s="54"/>
      <c r="I19" s="165"/>
      <c r="J19" s="165"/>
      <c r="K19" s="165"/>
      <c r="L19" s="165"/>
      <c r="M19" s="52"/>
      <c r="N19" s="52"/>
      <c r="O19" s="52"/>
      <c r="P19" s="44"/>
      <c r="Q19" s="162">
        <f>SUMIF(B7:B19,"&gt;2999",F7:F19)+SUMIF(B27:B42,"&gt;2999",F27:F42)+SUMIF(J27:J42,"&gt;2999",L27:L42)+SUMIF(R7:R13,"&gt;2999",U7:U13)+SUMIF(AB9:AB17,"&gt;2999",AF9:AF17)+SUMIF(AB25:AB31,"&gt;2999",AF25:AF31)+SUMIF(AB34:AB41,"&gt;2999",AF34:AF41)</f>
        <v>0</v>
      </c>
      <c r="R19" s="162"/>
      <c r="S19" s="48" t="s">
        <v>45</v>
      </c>
      <c r="T19" s="48"/>
      <c r="U19" s="48"/>
      <c r="V19" s="48"/>
      <c r="W19" s="48"/>
      <c r="X19" s="48"/>
      <c r="Y19" s="48"/>
      <c r="Z19" s="44"/>
      <c r="AA19" s="88" t="s">
        <v>69</v>
      </c>
      <c r="AB19" s="126"/>
      <c r="AC19" s="126"/>
      <c r="AD19" s="93"/>
      <c r="AE19" s="93"/>
      <c r="AF19" s="93"/>
      <c r="AG19" s="94"/>
      <c r="AH19" s="95"/>
      <c r="AI19" s="95"/>
    </row>
    <row r="20" spans="1:35" ht="13.8" thickBot="1" x14ac:dyDescent="0.3">
      <c r="A20" s="49" t="s">
        <v>39</v>
      </c>
      <c r="B20" s="80"/>
      <c r="C20" s="144"/>
      <c r="D20" s="145"/>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65"/>
      <c r="J20" s="165"/>
      <c r="K20" s="165"/>
      <c r="L20" s="165"/>
      <c r="M20" s="52"/>
      <c r="N20" s="52"/>
      <c r="O20" s="52"/>
      <c r="P20" s="44"/>
      <c r="Q20" s="163">
        <f>SUMIF(B7:B19,"&gt;2999",E7:E19)+SUMIF(B27:B42,"&gt;2999",E27:E42)+SUMIF(J27:J42,"&gt;2999",M27:O42)+SUMIF(R7:R13,"&gt;2999",T7:T13)+SUMIF(AB9:AB17,"&gt;2999",AD9:AD17)+SUMIF(AB25:AB31,"&gt;2999",AD25:AD31)+SUMIF(AB34:AB41,"&gt;2999",AD34:AD41)</f>
        <v>0</v>
      </c>
      <c r="R20" s="163"/>
      <c r="S20" s="43" t="s">
        <v>46</v>
      </c>
      <c r="T20" s="48"/>
      <c r="U20" s="48"/>
      <c r="V20" s="48"/>
      <c r="W20" s="48"/>
      <c r="X20" s="48"/>
      <c r="Y20" s="48"/>
      <c r="Z20" s="92"/>
      <c r="AA20" s="125"/>
      <c r="AB20" s="124"/>
      <c r="AC20" s="73"/>
      <c r="AD20" s="51"/>
      <c r="AE20" s="51"/>
      <c r="AF20" s="51"/>
      <c r="AG20" s="54"/>
      <c r="AH20" s="132"/>
      <c r="AI20" s="133"/>
    </row>
    <row r="21" spans="1:35" ht="13.8" thickBot="1" x14ac:dyDescent="0.3">
      <c r="A21" s="78" t="s">
        <v>40</v>
      </c>
      <c r="B21" s="80"/>
      <c r="C21" s="144"/>
      <c r="D21" s="145"/>
      <c r="E21" s="51">
        <f t="shared" si="27"/>
        <v>0</v>
      </c>
      <c r="F21" s="51" t="str">
        <f t="shared" si="28"/>
        <v/>
      </c>
      <c r="G21" s="51" t="str">
        <f t="shared" si="29"/>
        <v/>
      </c>
      <c r="H21" s="54"/>
      <c r="I21" s="165"/>
      <c r="J21" s="165"/>
      <c r="K21" s="165"/>
      <c r="L21" s="165"/>
      <c r="M21" s="52"/>
      <c r="N21" s="52"/>
      <c r="O21" s="52"/>
      <c r="P21" s="44"/>
      <c r="Q21" s="164" t="str">
        <f>IF(SUM(Q20)=0,"N/A",Q20/Q19)</f>
        <v>N/A</v>
      </c>
      <c r="R21" s="164"/>
      <c r="S21" s="48" t="s">
        <v>48</v>
      </c>
      <c r="T21" s="48"/>
      <c r="U21" s="48"/>
      <c r="V21" s="48"/>
      <c r="W21" s="48"/>
      <c r="X21" s="48"/>
      <c r="Y21" s="48"/>
      <c r="Z21" s="44"/>
      <c r="AA21" s="125"/>
      <c r="AB21" s="124"/>
      <c r="AC21" s="73"/>
      <c r="AD21" s="51"/>
      <c r="AE21" s="51"/>
      <c r="AF21" s="51"/>
      <c r="AG21" s="54"/>
      <c r="AH21" s="132"/>
      <c r="AI21" s="133"/>
    </row>
    <row r="22" spans="1:35" ht="14.4" thickTop="1" thickBot="1" x14ac:dyDescent="0.3">
      <c r="A22" s="78"/>
      <c r="B22" s="75"/>
      <c r="C22" s="96"/>
      <c r="D22" s="100"/>
      <c r="E22" s="93"/>
      <c r="F22" s="93"/>
      <c r="G22" s="93"/>
      <c r="H22" s="81"/>
      <c r="I22" s="101"/>
      <c r="J22" s="101"/>
      <c r="K22" s="101"/>
      <c r="L22" s="101"/>
      <c r="M22" s="52"/>
      <c r="N22" s="52"/>
      <c r="O22" s="52"/>
      <c r="P22" s="44"/>
      <c r="Q22" s="156"/>
      <c r="R22" s="157"/>
      <c r="S22" s="43" t="s">
        <v>51</v>
      </c>
      <c r="T22" s="48"/>
      <c r="U22" s="48"/>
      <c r="V22" s="48"/>
      <c r="W22" s="48"/>
      <c r="X22" s="48"/>
      <c r="Y22" s="48"/>
      <c r="Z22" s="44"/>
      <c r="AA22" s="125"/>
      <c r="AB22" s="124"/>
      <c r="AC22" s="73"/>
      <c r="AD22" s="51"/>
      <c r="AE22" s="51"/>
      <c r="AF22" s="51"/>
      <c r="AG22" s="54"/>
      <c r="AH22" s="132"/>
      <c r="AI22" s="133"/>
    </row>
    <row r="23" spans="1:35" ht="16.8" thickTop="1" thickBot="1" x14ac:dyDescent="0.35">
      <c r="A23" s="168"/>
      <c r="B23" s="168"/>
      <c r="C23" s="168"/>
      <c r="D23" s="168"/>
      <c r="E23" s="168"/>
      <c r="F23" s="168"/>
      <c r="G23" s="168"/>
      <c r="H23" s="168"/>
      <c r="I23" s="168"/>
      <c r="J23" s="168"/>
      <c r="K23" s="168"/>
      <c r="L23" s="168"/>
      <c r="M23" s="52"/>
      <c r="N23" s="52"/>
      <c r="O23" s="52"/>
      <c r="P23" s="44"/>
      <c r="Q23" s="154">
        <v>121</v>
      </c>
      <c r="R23" s="154"/>
      <c r="S23" s="48" t="s">
        <v>52</v>
      </c>
      <c r="T23" s="48"/>
      <c r="U23" s="48"/>
      <c r="V23" s="48"/>
      <c r="W23" s="48"/>
      <c r="X23" s="48"/>
      <c r="Y23" s="48"/>
      <c r="Z23" s="44"/>
      <c r="AA23" s="125"/>
      <c r="AB23" s="124"/>
      <c r="AC23" s="73"/>
      <c r="AD23" s="51"/>
      <c r="AE23" s="51"/>
      <c r="AF23" s="51"/>
      <c r="AG23" s="54"/>
      <c r="AH23" s="132"/>
      <c r="AI23" s="133"/>
    </row>
    <row r="24" spans="1:35" x14ac:dyDescent="0.25">
      <c r="A24" s="72" t="s">
        <v>63</v>
      </c>
      <c r="B24" s="48"/>
      <c r="C24" s="48"/>
      <c r="D24" s="48"/>
      <c r="E24" s="48"/>
      <c r="F24" s="48"/>
      <c r="G24" s="48"/>
      <c r="H24" s="48"/>
      <c r="I24" s="48"/>
      <c r="J24" s="48"/>
      <c r="K24" s="48"/>
      <c r="L24" s="48"/>
      <c r="M24" s="52"/>
      <c r="N24" s="52"/>
      <c r="O24" s="52"/>
      <c r="P24" s="44"/>
      <c r="Q24" s="52"/>
      <c r="R24" s="52"/>
      <c r="S24" s="52"/>
      <c r="T24" s="52"/>
      <c r="U24" s="52"/>
      <c r="V24" s="52"/>
      <c r="W24" s="52"/>
      <c r="X24" s="52"/>
      <c r="Y24" s="91"/>
      <c r="Z24" s="44"/>
      <c r="AA24" s="125"/>
      <c r="AB24" s="124"/>
      <c r="AC24" s="73"/>
      <c r="AD24" s="51"/>
      <c r="AE24" s="51"/>
      <c r="AF24" s="51"/>
      <c r="AG24" s="54"/>
      <c r="AH24" s="132"/>
      <c r="AI24" s="133"/>
    </row>
    <row r="25" spans="1:35" x14ac:dyDescent="0.25">
      <c r="A25" s="38" t="s">
        <v>47</v>
      </c>
      <c r="B25" s="38"/>
      <c r="C25" s="38"/>
      <c r="D25" s="38"/>
      <c r="E25" s="141"/>
      <c r="F25" s="141"/>
      <c r="G25" s="141"/>
      <c r="H25" s="141"/>
      <c r="I25" s="142" t="s">
        <v>85</v>
      </c>
      <c r="J25" s="70"/>
      <c r="K25" s="70"/>
      <c r="L25" s="70"/>
      <c r="M25" s="70"/>
      <c r="N25" s="70"/>
      <c r="O25" s="70"/>
      <c r="P25" s="70"/>
      <c r="Q25" s="131" t="s">
        <v>53</v>
      </c>
      <c r="R25" s="52"/>
      <c r="S25" s="52"/>
      <c r="T25" s="52"/>
      <c r="U25" s="52"/>
      <c r="V25" s="52"/>
      <c r="W25" s="52"/>
      <c r="X25" s="52"/>
      <c r="Y25" s="91"/>
      <c r="Z25" s="39"/>
      <c r="AA25" s="120" t="s">
        <v>71</v>
      </c>
      <c r="AB25" s="122">
        <v>2103</v>
      </c>
      <c r="AC25" s="130"/>
      <c r="AD25" s="51">
        <f t="shared" ref="AD25:AD27" si="30">IF(AG25&lt;&gt;"",AG25,3)*IF(AC25="A",4,IF(AC25="B",3,IF(AC25="C",2,IF(AC25="D",1,IF(AND(AC25&gt;=0,AC25&lt;=4,ISNUMBER(AC25)),AC25,0)))))</f>
        <v>0</v>
      </c>
      <c r="AE25" s="51" t="str">
        <f t="shared" ref="AE25:AE27" si="31">IF(OR(AC25="A",AC25="B",AC25="C",AC25="D",AC25="F",AND(AC25&gt;=0,AC25&lt;=4,ISNUMBER(AC25))),IF(AG25&lt;&gt;"",AG25,3),"")</f>
        <v/>
      </c>
      <c r="AF25" s="51" t="str">
        <f t="shared" ref="AF25:AF27" si="32">IF(OR(AC25="A",AC25="B",AC25="C",AC25="D",AC25="P",AND(AC25&gt;=0,AC25&lt;=4,ISNUMBER(AC25))),IF(AG25&lt;&gt;"",AG25,3),"")</f>
        <v/>
      </c>
      <c r="AG25" s="54"/>
      <c r="AH25" s="148"/>
      <c r="AI25" s="155"/>
    </row>
    <row r="26" spans="1:35" ht="13.8" thickBot="1" x14ac:dyDescent="0.3">
      <c r="A26" s="52" t="s">
        <v>20</v>
      </c>
      <c r="B26" s="52"/>
      <c r="C26" s="52" t="s">
        <v>49</v>
      </c>
      <c r="D26" s="31" t="s">
        <v>50</v>
      </c>
      <c r="E26" s="52"/>
      <c r="F26" s="52"/>
      <c r="G26" s="52"/>
      <c r="H26" s="52"/>
      <c r="I26" s="52" t="s">
        <v>20</v>
      </c>
      <c r="J26" s="52"/>
      <c r="K26" s="52" t="s">
        <v>49</v>
      </c>
      <c r="L26" s="60" t="s">
        <v>50</v>
      </c>
      <c r="M26" s="47" t="s">
        <v>22</v>
      </c>
      <c r="N26" s="47" t="s">
        <v>23</v>
      </c>
      <c r="O26" s="47" t="s">
        <v>24</v>
      </c>
      <c r="P26" s="44"/>
      <c r="Q26" s="69"/>
      <c r="R26" s="52"/>
      <c r="S26" s="52"/>
      <c r="T26" s="52"/>
      <c r="U26" s="52"/>
      <c r="V26" s="52"/>
      <c r="W26" s="52"/>
      <c r="X26" s="52"/>
      <c r="Y26" s="91"/>
      <c r="Z26" s="48"/>
      <c r="AA26" s="120" t="s">
        <v>31</v>
      </c>
      <c r="AB26" s="122"/>
      <c r="AC26" s="130"/>
      <c r="AD26" s="51">
        <f t="shared" si="30"/>
        <v>0</v>
      </c>
      <c r="AE26" s="51" t="str">
        <f t="shared" si="31"/>
        <v/>
      </c>
      <c r="AF26" s="51" t="str">
        <f t="shared" si="32"/>
        <v/>
      </c>
      <c r="AG26" s="54"/>
      <c r="AH26" s="148"/>
      <c r="AI26" s="155"/>
    </row>
    <row r="27" spans="1:35" ht="13.8" thickBot="1" x14ac:dyDescent="0.3">
      <c r="A27" s="85"/>
      <c r="B27" s="86"/>
      <c r="C27" s="87"/>
      <c r="D27" s="61"/>
      <c r="E27" s="62">
        <f t="shared" ref="E27:E42" si="33">D27*IF(OR(C27="A",C27="RA"),4,IF(OR(C27="B",C27="RB"),3,IF(OR(C27="C",C27="RC"),2,IF(OR(C27="D",C27="RD"),1,IF(AND(C27&gt;=0,C27&lt;=4,ISNUMBER(C27)),C27,0)))))</f>
        <v>0</v>
      </c>
      <c r="F27" s="63" t="str">
        <f t="shared" ref="F27:F42" si="34">IF(OR(C27="",D27=""),"",IF(OR(C27="A",C27="B",C27="C",C27="D",C27="F",C27="RA",C27="RB",C27="RC",C27="RD",C27="RF",AND(C27&gt;=0,C27&lt;=4,ISNUMBER(C27))),D27,""))</f>
        <v/>
      </c>
      <c r="G27" s="64" t="str">
        <f t="shared" ref="G27:G42" si="35">IF(OR(C27="",D27=""),"",IF(OR(C27="A",C27="B",C27="C",C27="D",C27="P",AND(C27&gt;=0,C27&lt;=4,ISNUMBER(C27))),D27,""))</f>
        <v/>
      </c>
      <c r="H27" s="65"/>
      <c r="I27" s="85"/>
      <c r="J27" s="86"/>
      <c r="K27" s="87"/>
      <c r="L27" s="61"/>
      <c r="M27" s="40">
        <f t="shared" ref="M27:M42" si="36">L27*IF(OR(K27="A",K27="RA"),4,IF(OR(K27="B",K27="RB"),3,IF(OR(K27="C",K27="RC"),2,IF(OR(K27="D",K27="RD"),1,IF(AND(K27&gt;=0,K27=4,ISNUMBER(K27)),K27,0)))))</f>
        <v>0</v>
      </c>
      <c r="N27" s="40" t="str">
        <f t="shared" ref="N27:N42" si="37">IF(OR(K27="",L27=""),"",IF(OR(K27="A",K27="B",K27="C",K27="D",K27="F",K27="RA",K27="RB",K27="RC",K27="RD",K27="RF",AND(K27&gt;=0,K27&lt;=4,ISNUMBER(K27))),L27,""))</f>
        <v/>
      </c>
      <c r="O27" s="40" t="str">
        <f t="shared" ref="O27:O42" si="38">IF(OR(K27="",L27=""),"",IF(OR(K27="A",K27="B",K27="C",K27="D",K27="P",AND(K27&gt;=0,K27&lt;=4,ISNUMBER(K27))),L27,""))</f>
        <v/>
      </c>
      <c r="P27" s="44"/>
      <c r="Q27" s="52"/>
      <c r="R27" s="52"/>
      <c r="S27" s="52"/>
      <c r="T27" s="52"/>
      <c r="U27" s="52"/>
      <c r="V27" s="52"/>
      <c r="W27" s="52"/>
      <c r="X27" s="52"/>
      <c r="Y27" s="91"/>
      <c r="AA27" s="120" t="s">
        <v>31</v>
      </c>
      <c r="AB27" s="122"/>
      <c r="AC27" s="130"/>
      <c r="AD27" s="51">
        <f t="shared" si="30"/>
        <v>0</v>
      </c>
      <c r="AE27" s="51" t="str">
        <f t="shared" si="31"/>
        <v/>
      </c>
      <c r="AF27" s="51" t="str">
        <f t="shared" si="32"/>
        <v/>
      </c>
      <c r="AG27" s="54"/>
      <c r="AH27" s="148"/>
      <c r="AI27" s="155"/>
    </row>
    <row r="28" spans="1:35" ht="14.25" customHeight="1" thickBot="1" x14ac:dyDescent="0.3">
      <c r="A28" s="85"/>
      <c r="B28" s="86"/>
      <c r="C28" s="87"/>
      <c r="D28" s="61"/>
      <c r="E28" s="62">
        <f t="shared" si="33"/>
        <v>0</v>
      </c>
      <c r="F28" s="63" t="str">
        <f t="shared" si="34"/>
        <v/>
      </c>
      <c r="G28" s="64" t="str">
        <f t="shared" si="35"/>
        <v/>
      </c>
      <c r="H28" s="66"/>
      <c r="I28" s="85"/>
      <c r="J28" s="86"/>
      <c r="K28" s="87"/>
      <c r="L28" s="61"/>
      <c r="M28" s="40">
        <f t="shared" si="36"/>
        <v>0</v>
      </c>
      <c r="N28" s="40" t="str">
        <f t="shared" si="37"/>
        <v/>
      </c>
      <c r="O28" s="40" t="str">
        <f t="shared" si="38"/>
        <v/>
      </c>
      <c r="P28" s="44"/>
      <c r="Q28" s="52"/>
      <c r="R28" s="52"/>
      <c r="S28" s="52"/>
      <c r="T28" s="52"/>
      <c r="U28" s="52"/>
      <c r="V28" s="52"/>
      <c r="W28" s="52"/>
      <c r="X28" s="52"/>
      <c r="Y28" s="91"/>
      <c r="Z28" s="44"/>
      <c r="AA28" s="120" t="s">
        <v>31</v>
      </c>
      <c r="AB28" s="122"/>
      <c r="AC28" s="130"/>
      <c r="AD28" s="51">
        <f t="shared" ref="AD28" si="39">IF(AG28&lt;&gt;"",AG28,3)*IF(AC28="A",4,IF(AC28="B",3,IF(AC28="C",2,IF(AC28="D",1,IF(AND(AC28&gt;=0,AC28&lt;=4,ISNUMBER(AC28)),AC28,0)))))</f>
        <v>0</v>
      </c>
      <c r="AE28" s="51" t="str">
        <f t="shared" ref="AE28" si="40">IF(OR(AC28="A",AC28="B",AC28="C",AC28="D",AC28="F",AND(AC28&gt;=0,AC28&lt;=4,ISNUMBER(AC28))),IF(AG28&lt;&gt;"",AG28,3),"")</f>
        <v/>
      </c>
      <c r="AF28" s="51" t="str">
        <f t="shared" ref="AF28" si="41">IF(OR(AC28="A",AC28="B",AC28="C",AC28="D",AC28="P",AND(AC28&gt;=0,AC28&lt;=4,ISNUMBER(AC28))),IF(AG28&lt;&gt;"",AG28,3),"")</f>
        <v/>
      </c>
      <c r="AG28" s="54"/>
      <c r="AH28" s="148"/>
      <c r="AI28" s="155"/>
    </row>
    <row r="29" spans="1:35" ht="14.85" customHeight="1" thickBot="1" x14ac:dyDescent="0.3">
      <c r="A29" s="85"/>
      <c r="B29" s="86"/>
      <c r="C29" s="87"/>
      <c r="D29" s="61"/>
      <c r="E29" s="62">
        <f t="shared" si="33"/>
        <v>0</v>
      </c>
      <c r="F29" s="63" t="str">
        <f t="shared" si="34"/>
        <v/>
      </c>
      <c r="G29" s="64" t="str">
        <f t="shared" si="35"/>
        <v/>
      </c>
      <c r="H29" s="66"/>
      <c r="I29" s="85"/>
      <c r="J29" s="86"/>
      <c r="K29" s="87"/>
      <c r="L29" s="61"/>
      <c r="M29" s="40">
        <f t="shared" si="36"/>
        <v>0</v>
      </c>
      <c r="N29" s="40" t="str">
        <f t="shared" si="37"/>
        <v/>
      </c>
      <c r="O29" s="40" t="str">
        <f t="shared" si="38"/>
        <v/>
      </c>
      <c r="P29" s="44"/>
      <c r="Q29" s="52"/>
      <c r="R29" s="52"/>
      <c r="S29" s="52"/>
      <c r="T29" s="52"/>
      <c r="U29" s="52"/>
      <c r="V29" s="52"/>
      <c r="W29" s="52"/>
      <c r="X29" s="52"/>
      <c r="Y29" s="91"/>
      <c r="Z29" s="44"/>
      <c r="AA29" s="120" t="s">
        <v>31</v>
      </c>
      <c r="AB29" s="122"/>
      <c r="AC29" s="123"/>
      <c r="AD29" s="51">
        <f t="shared" ref="AD29:AD30" si="42">IF(AG29&lt;&gt;"",AG29,3)*IF(AC29="A",4,IF(AC29="B",3,IF(AC29="C",2,IF(AC29="D",1,IF(AND(AC29&gt;=0,AC29&lt;=4,ISNUMBER(AC29)),AC29,0)))))</f>
        <v>0</v>
      </c>
      <c r="AE29" s="51" t="str">
        <f t="shared" ref="AE29:AE30" si="43">IF(OR(AC29="A",AC29="B",AC29="C",AC29="D",AC29="F",AND(AC29&gt;=0,AC29&lt;=4,ISNUMBER(AC29))),IF(AG29&lt;&gt;"",AG29,3),"")</f>
        <v/>
      </c>
      <c r="AF29" s="51" t="str">
        <f t="shared" ref="AF29:AF30" si="44">IF(OR(AC29="A",AC29="B",AC29="C",AC29="D",AC29="P",AND(AC29&gt;=0,AC29&lt;=4,ISNUMBER(AC29))),IF(AG29&lt;&gt;"",AG29,3),"")</f>
        <v/>
      </c>
      <c r="AG29" s="54"/>
      <c r="AH29" s="148"/>
      <c r="AI29" s="155"/>
    </row>
    <row r="30" spans="1:35" ht="13.8" thickBot="1" x14ac:dyDescent="0.3">
      <c r="A30" s="85"/>
      <c r="B30" s="86"/>
      <c r="C30" s="87"/>
      <c r="D30" s="61"/>
      <c r="E30" s="62">
        <f t="shared" si="33"/>
        <v>0</v>
      </c>
      <c r="F30" s="63" t="str">
        <f t="shared" si="34"/>
        <v/>
      </c>
      <c r="G30" s="64" t="str">
        <f t="shared" si="35"/>
        <v/>
      </c>
      <c r="H30" s="66"/>
      <c r="I30" s="85"/>
      <c r="J30" s="86"/>
      <c r="K30" s="87"/>
      <c r="L30" s="61"/>
      <c r="M30" s="40">
        <f t="shared" si="36"/>
        <v>0</v>
      </c>
      <c r="N30" s="40" t="str">
        <f t="shared" si="37"/>
        <v/>
      </c>
      <c r="O30" s="40" t="str">
        <f t="shared" si="38"/>
        <v/>
      </c>
      <c r="P30" s="44"/>
      <c r="Q30" s="52"/>
      <c r="R30" s="52"/>
      <c r="S30" s="52"/>
      <c r="T30" s="52"/>
      <c r="U30" s="52"/>
      <c r="V30" s="52"/>
      <c r="W30" s="52"/>
      <c r="X30" s="52"/>
      <c r="Y30" s="52"/>
      <c r="Z30" s="44"/>
      <c r="AA30" s="120" t="s">
        <v>31</v>
      </c>
      <c r="AB30" s="122"/>
      <c r="AC30" s="83"/>
      <c r="AD30" s="51">
        <f t="shared" si="42"/>
        <v>0</v>
      </c>
      <c r="AE30" s="51" t="str">
        <f t="shared" si="43"/>
        <v/>
      </c>
      <c r="AF30" s="51" t="str">
        <f t="shared" si="44"/>
        <v/>
      </c>
      <c r="AG30" s="54"/>
      <c r="AH30" s="148"/>
      <c r="AI30" s="155"/>
    </row>
    <row r="31" spans="1:35" ht="13.8" thickBot="1" x14ac:dyDescent="0.3">
      <c r="A31" s="85"/>
      <c r="B31" s="86"/>
      <c r="C31" s="87"/>
      <c r="D31" s="61"/>
      <c r="E31" s="62">
        <f t="shared" si="33"/>
        <v>0</v>
      </c>
      <c r="F31" s="63" t="str">
        <f t="shared" si="34"/>
        <v/>
      </c>
      <c r="G31" s="64" t="str">
        <f t="shared" si="35"/>
        <v/>
      </c>
      <c r="H31" s="66"/>
      <c r="I31" s="85"/>
      <c r="J31" s="86"/>
      <c r="K31" s="87"/>
      <c r="L31" s="61"/>
      <c r="M31" s="40">
        <f t="shared" si="36"/>
        <v>0</v>
      </c>
      <c r="N31" s="40" t="str">
        <f t="shared" si="37"/>
        <v/>
      </c>
      <c r="O31" s="40" t="str">
        <f t="shared" si="38"/>
        <v/>
      </c>
      <c r="P31" s="44"/>
      <c r="Q31" s="52"/>
      <c r="R31" s="52"/>
      <c r="S31" s="52"/>
      <c r="T31" s="52"/>
      <c r="U31" s="52"/>
      <c r="V31" s="52"/>
      <c r="W31" s="52"/>
      <c r="X31" s="52"/>
      <c r="Y31" s="52"/>
      <c r="Z31" s="44"/>
    </row>
    <row r="32" spans="1:35" ht="15.6" thickBot="1" x14ac:dyDescent="0.3">
      <c r="A32" s="85"/>
      <c r="B32" s="86"/>
      <c r="C32" s="87"/>
      <c r="D32" s="61"/>
      <c r="E32" s="62">
        <f t="shared" si="33"/>
        <v>0</v>
      </c>
      <c r="F32" s="63" t="str">
        <f t="shared" si="34"/>
        <v/>
      </c>
      <c r="G32" s="64" t="str">
        <f t="shared" si="35"/>
        <v/>
      </c>
      <c r="H32" s="66"/>
      <c r="I32" s="85"/>
      <c r="J32" s="86"/>
      <c r="K32" s="87"/>
      <c r="L32" s="61"/>
      <c r="M32" s="40">
        <f t="shared" si="36"/>
        <v>0</v>
      </c>
      <c r="N32" s="40" t="str">
        <f t="shared" si="37"/>
        <v/>
      </c>
      <c r="O32" s="40" t="str">
        <f t="shared" si="38"/>
        <v/>
      </c>
      <c r="P32" s="44"/>
      <c r="Q32" s="52"/>
      <c r="R32" s="52"/>
      <c r="S32" s="52"/>
      <c r="T32" s="52"/>
      <c r="U32" s="52"/>
      <c r="V32" s="52"/>
      <c r="W32" s="52"/>
      <c r="X32" s="52"/>
      <c r="Y32" s="52"/>
      <c r="Z32" s="44"/>
      <c r="AA32" s="43" t="s">
        <v>57</v>
      </c>
      <c r="AB32" s="74"/>
      <c r="AC32" s="74"/>
      <c r="AD32" s="75"/>
      <c r="AE32" s="75"/>
      <c r="AF32" s="75"/>
      <c r="AG32" s="76"/>
      <c r="AH32" s="68"/>
      <c r="AI32" s="58"/>
    </row>
    <row r="33" spans="1:35" ht="15.6" thickBot="1" x14ac:dyDescent="0.3">
      <c r="A33" s="85"/>
      <c r="B33" s="86"/>
      <c r="C33" s="87"/>
      <c r="D33" s="61"/>
      <c r="E33" s="62">
        <f t="shared" si="33"/>
        <v>0</v>
      </c>
      <c r="F33" s="63" t="str">
        <f t="shared" si="34"/>
        <v/>
      </c>
      <c r="G33" s="64" t="str">
        <f t="shared" si="35"/>
        <v/>
      </c>
      <c r="H33" s="66"/>
      <c r="I33" s="85"/>
      <c r="J33" s="86"/>
      <c r="K33" s="87"/>
      <c r="L33" s="61"/>
      <c r="M33" s="40">
        <f t="shared" si="36"/>
        <v>0</v>
      </c>
      <c r="N33" s="40" t="str">
        <f t="shared" si="37"/>
        <v/>
      </c>
      <c r="O33" s="40" t="str">
        <f t="shared" si="38"/>
        <v/>
      </c>
      <c r="P33" s="44"/>
      <c r="Q33" s="52"/>
      <c r="R33" s="52"/>
      <c r="S33" s="52"/>
      <c r="T33" s="52"/>
      <c r="U33" s="52"/>
      <c r="V33" s="52"/>
      <c r="W33" s="52"/>
      <c r="X33" s="52"/>
      <c r="Y33" s="52"/>
      <c r="Z33" s="44"/>
      <c r="AA33" s="43"/>
      <c r="AB33" s="74"/>
      <c r="AC33" s="74"/>
      <c r="AD33" s="75"/>
      <c r="AE33" s="75"/>
      <c r="AF33" s="75"/>
      <c r="AG33" s="76"/>
      <c r="AH33" s="68"/>
      <c r="AI33" s="58"/>
    </row>
    <row r="34" spans="1:35" ht="13.8" thickBot="1" x14ac:dyDescent="0.3">
      <c r="A34" s="85"/>
      <c r="B34" s="86"/>
      <c r="C34" s="87"/>
      <c r="D34" s="61"/>
      <c r="E34" s="62">
        <f t="shared" si="33"/>
        <v>0</v>
      </c>
      <c r="F34" s="63" t="str">
        <f t="shared" si="34"/>
        <v/>
      </c>
      <c r="G34" s="64" t="str">
        <f t="shared" si="35"/>
        <v/>
      </c>
      <c r="H34" s="66"/>
      <c r="I34" s="85"/>
      <c r="J34" s="86"/>
      <c r="K34" s="87"/>
      <c r="L34" s="61"/>
      <c r="M34" s="40">
        <f t="shared" si="36"/>
        <v>0</v>
      </c>
      <c r="N34" s="40" t="str">
        <f t="shared" si="37"/>
        <v/>
      </c>
      <c r="O34" s="40" t="str">
        <f t="shared" si="38"/>
        <v/>
      </c>
      <c r="P34" s="44"/>
      <c r="Q34" s="52"/>
      <c r="R34" s="52"/>
      <c r="S34" s="52"/>
      <c r="T34" s="52"/>
      <c r="U34" s="52"/>
      <c r="V34" s="52"/>
      <c r="W34" s="52"/>
      <c r="X34" s="52"/>
      <c r="Y34" s="52"/>
      <c r="Z34" s="44"/>
      <c r="AA34" s="120" t="s">
        <v>58</v>
      </c>
      <c r="AB34" s="121">
        <v>3101</v>
      </c>
      <c r="AC34" s="84"/>
      <c r="AD34" s="51">
        <f t="shared" ref="AD34:AD41" si="45">IF(AG34&lt;&gt;"",AG34,3)*IF(AC34="A",4,IF(AC34="B",3,IF(AC34="C",2,IF(AC34="D",1,IF(AND(AC34&gt;=0,AC34&lt;=4,ISNUMBER(AC34)),AC34,0)))))</f>
        <v>0</v>
      </c>
      <c r="AE34" s="51" t="str">
        <f t="shared" ref="AE34:AE41" si="46">IF(OR(AC34="A",AC34="B",AC34="C",AC34="D",AC34="F",AND(AC34&gt;=0,AC34&lt;=4,ISNUMBER(AC34))),IF(AG34&lt;&gt;"",AG34,3),"")</f>
        <v/>
      </c>
      <c r="AF34" s="51" t="str">
        <f t="shared" ref="AF34:AF41" si="47">IF(OR(AC34="A",AC34="B",AC34="C",AC34="D",AC34="P",AND(AC34&gt;=0,AC34&lt;=4,ISNUMBER(AC34))),IF(AG34&lt;&gt;"",AG34,3),"")</f>
        <v/>
      </c>
      <c r="AG34" s="54">
        <v>1</v>
      </c>
      <c r="AH34" s="148"/>
      <c r="AI34" s="155"/>
    </row>
    <row r="35" spans="1:35" ht="13.8" thickBot="1" x14ac:dyDescent="0.3">
      <c r="A35" s="85"/>
      <c r="B35" s="86"/>
      <c r="C35" s="87"/>
      <c r="D35" s="61"/>
      <c r="E35" s="62">
        <f t="shared" si="33"/>
        <v>0</v>
      </c>
      <c r="F35" s="63" t="str">
        <f t="shared" si="34"/>
        <v/>
      </c>
      <c r="G35" s="64" t="str">
        <f t="shared" si="35"/>
        <v/>
      </c>
      <c r="H35" s="66"/>
      <c r="I35" s="85"/>
      <c r="J35" s="86"/>
      <c r="K35" s="87"/>
      <c r="L35" s="61"/>
      <c r="M35" s="40">
        <f t="shared" si="36"/>
        <v>0</v>
      </c>
      <c r="N35" s="40" t="str">
        <f t="shared" si="37"/>
        <v/>
      </c>
      <c r="O35" s="40" t="str">
        <f t="shared" si="38"/>
        <v/>
      </c>
      <c r="P35" s="44"/>
      <c r="Q35" s="52"/>
      <c r="R35" s="52"/>
      <c r="S35" s="52"/>
      <c r="T35" s="52"/>
      <c r="U35" s="52"/>
      <c r="V35" s="52"/>
      <c r="W35" s="52"/>
      <c r="X35" s="52"/>
      <c r="Y35" s="52"/>
      <c r="Z35" s="44"/>
      <c r="AA35" s="120" t="s">
        <v>58</v>
      </c>
      <c r="AB35" s="121">
        <v>3103</v>
      </c>
      <c r="AC35" s="83"/>
      <c r="AD35" s="51">
        <f t="shared" si="45"/>
        <v>0</v>
      </c>
      <c r="AE35" s="51" t="str">
        <f t="shared" si="46"/>
        <v/>
      </c>
      <c r="AF35" s="51" t="str">
        <f t="shared" si="47"/>
        <v/>
      </c>
      <c r="AG35" s="54"/>
      <c r="AH35" s="148"/>
      <c r="AI35" s="155"/>
    </row>
    <row r="36" spans="1:35" ht="13.8" thickBot="1" x14ac:dyDescent="0.3">
      <c r="A36" s="85"/>
      <c r="B36" s="86"/>
      <c r="C36" s="87"/>
      <c r="D36" s="61"/>
      <c r="E36" s="62">
        <f t="shared" si="33"/>
        <v>0</v>
      </c>
      <c r="F36" s="63" t="str">
        <f t="shared" si="34"/>
        <v/>
      </c>
      <c r="G36" s="64" t="str">
        <f t="shared" si="35"/>
        <v/>
      </c>
      <c r="H36" s="66"/>
      <c r="I36" s="85"/>
      <c r="J36" s="86"/>
      <c r="K36" s="87"/>
      <c r="L36" s="61"/>
      <c r="M36" s="40">
        <f t="shared" si="36"/>
        <v>0</v>
      </c>
      <c r="N36" s="40" t="str">
        <f t="shared" si="37"/>
        <v/>
      </c>
      <c r="O36" s="40" t="str">
        <f t="shared" si="38"/>
        <v/>
      </c>
      <c r="P36" s="44"/>
      <c r="Q36" s="52"/>
      <c r="R36" s="52"/>
      <c r="S36" s="52"/>
      <c r="T36" s="52"/>
      <c r="U36" s="52"/>
      <c r="V36" s="52"/>
      <c r="W36" s="52"/>
      <c r="X36" s="52"/>
      <c r="Y36" s="52"/>
      <c r="Z36" s="44"/>
      <c r="AA36" s="120" t="s">
        <v>58</v>
      </c>
      <c r="AB36" s="121">
        <v>3203</v>
      </c>
      <c r="AC36" s="83"/>
      <c r="AD36" s="51">
        <f t="shared" si="45"/>
        <v>0</v>
      </c>
      <c r="AE36" s="51" t="str">
        <f t="shared" si="46"/>
        <v/>
      </c>
      <c r="AF36" s="51" t="str">
        <f t="shared" si="47"/>
        <v/>
      </c>
      <c r="AG36" s="54"/>
      <c r="AH36" s="148"/>
      <c r="AI36" s="155"/>
    </row>
    <row r="37" spans="1:35" ht="13.8" thickBot="1" x14ac:dyDescent="0.3">
      <c r="A37" s="85"/>
      <c r="B37" s="86"/>
      <c r="C37" s="87"/>
      <c r="D37" s="61"/>
      <c r="E37" s="62">
        <f t="shared" si="33"/>
        <v>0</v>
      </c>
      <c r="F37" s="63" t="str">
        <f t="shared" si="34"/>
        <v/>
      </c>
      <c r="G37" s="64" t="str">
        <f t="shared" si="35"/>
        <v/>
      </c>
      <c r="H37" s="66"/>
      <c r="I37" s="85"/>
      <c r="J37" s="86"/>
      <c r="K37" s="87"/>
      <c r="L37" s="61"/>
      <c r="M37" s="40">
        <f t="shared" si="36"/>
        <v>0</v>
      </c>
      <c r="N37" s="40" t="str">
        <f t="shared" si="37"/>
        <v/>
      </c>
      <c r="O37" s="40" t="str">
        <f t="shared" si="38"/>
        <v/>
      </c>
      <c r="P37" s="44"/>
      <c r="Q37" s="48"/>
      <c r="R37" s="48"/>
      <c r="S37" s="48"/>
      <c r="T37" s="48"/>
      <c r="U37" s="48"/>
      <c r="V37" s="48"/>
      <c r="W37" s="48"/>
      <c r="X37" s="48"/>
      <c r="Y37" s="48"/>
      <c r="Z37" s="44"/>
      <c r="AA37" s="120" t="s">
        <v>58</v>
      </c>
      <c r="AB37" s="121">
        <v>4103</v>
      </c>
      <c r="AC37" s="83"/>
      <c r="AD37" s="51">
        <f t="shared" si="45"/>
        <v>0</v>
      </c>
      <c r="AE37" s="51" t="str">
        <f t="shared" si="46"/>
        <v/>
      </c>
      <c r="AF37" s="51" t="str">
        <f t="shared" si="47"/>
        <v/>
      </c>
      <c r="AG37" s="54"/>
      <c r="AH37" s="148"/>
      <c r="AI37" s="155"/>
    </row>
    <row r="38" spans="1:35" ht="13.8" thickBot="1" x14ac:dyDescent="0.3">
      <c r="A38" s="85"/>
      <c r="B38" s="86"/>
      <c r="C38" s="87"/>
      <c r="D38" s="61"/>
      <c r="E38" s="62">
        <f t="shared" si="33"/>
        <v>0</v>
      </c>
      <c r="F38" s="63" t="str">
        <f t="shared" si="34"/>
        <v/>
      </c>
      <c r="G38" s="64" t="str">
        <f t="shared" si="35"/>
        <v/>
      </c>
      <c r="H38" s="66"/>
      <c r="I38" s="85"/>
      <c r="J38" s="86"/>
      <c r="K38" s="87"/>
      <c r="L38" s="61"/>
      <c r="M38" s="40">
        <f t="shared" si="36"/>
        <v>0</v>
      </c>
      <c r="N38" s="40" t="str">
        <f t="shared" si="37"/>
        <v/>
      </c>
      <c r="O38" s="40" t="str">
        <f t="shared" si="38"/>
        <v/>
      </c>
      <c r="P38" s="44"/>
      <c r="Q38" s="48"/>
      <c r="R38" s="48"/>
      <c r="S38" s="48"/>
      <c r="T38" s="48"/>
      <c r="U38" s="48"/>
      <c r="V38" s="48"/>
      <c r="W38" s="48"/>
      <c r="X38" s="48"/>
      <c r="Y38" s="48"/>
      <c r="Z38" s="44"/>
      <c r="AA38" s="120" t="s">
        <v>58</v>
      </c>
      <c r="AB38" s="121">
        <v>4203</v>
      </c>
      <c r="AC38" s="83"/>
      <c r="AD38" s="51">
        <f t="shared" si="45"/>
        <v>0</v>
      </c>
      <c r="AE38" s="51" t="str">
        <f t="shared" si="46"/>
        <v/>
      </c>
      <c r="AF38" s="51" t="str">
        <f t="shared" si="47"/>
        <v/>
      </c>
      <c r="AG38" s="54"/>
      <c r="AH38" s="148"/>
      <c r="AI38" s="155"/>
    </row>
    <row r="39" spans="1:35" ht="13.8" thickBot="1" x14ac:dyDescent="0.3">
      <c r="A39" s="85"/>
      <c r="B39" s="86"/>
      <c r="C39" s="87"/>
      <c r="D39" s="61"/>
      <c r="E39" s="62">
        <f t="shared" si="33"/>
        <v>0</v>
      </c>
      <c r="F39" s="63" t="str">
        <f t="shared" si="34"/>
        <v/>
      </c>
      <c r="G39" s="64" t="str">
        <f t="shared" si="35"/>
        <v/>
      </c>
      <c r="H39" s="66"/>
      <c r="I39" s="85"/>
      <c r="J39" s="86"/>
      <c r="K39" s="87"/>
      <c r="L39" s="61"/>
      <c r="M39" s="40">
        <f t="shared" si="36"/>
        <v>0</v>
      </c>
      <c r="N39" s="40" t="str">
        <f t="shared" si="37"/>
        <v/>
      </c>
      <c r="O39" s="40" t="str">
        <f t="shared" si="38"/>
        <v/>
      </c>
      <c r="P39" s="44"/>
      <c r="Q39" s="98"/>
      <c r="R39" s="98"/>
      <c r="S39" s="98"/>
      <c r="T39" s="98"/>
      <c r="U39" s="98"/>
      <c r="V39" s="98"/>
      <c r="W39" s="98"/>
      <c r="X39" s="98"/>
      <c r="Y39" s="98"/>
      <c r="Z39" s="44"/>
      <c r="AA39" s="120" t="s">
        <v>58</v>
      </c>
      <c r="AB39" s="121">
        <v>4200</v>
      </c>
      <c r="AC39" s="83"/>
      <c r="AD39" s="51">
        <f t="shared" si="45"/>
        <v>0</v>
      </c>
      <c r="AE39" s="51" t="str">
        <f t="shared" si="46"/>
        <v/>
      </c>
      <c r="AF39" s="51" t="str">
        <f t="shared" si="47"/>
        <v/>
      </c>
      <c r="AG39" s="54">
        <v>9</v>
      </c>
      <c r="AH39" s="148"/>
      <c r="AI39" s="155"/>
    </row>
    <row r="40" spans="1:35" ht="13.8" thickBot="1" x14ac:dyDescent="0.3">
      <c r="A40" s="85"/>
      <c r="B40" s="86"/>
      <c r="C40" s="87"/>
      <c r="D40" s="61"/>
      <c r="E40" s="62">
        <f t="shared" si="33"/>
        <v>0</v>
      </c>
      <c r="F40" s="63" t="str">
        <f t="shared" si="34"/>
        <v/>
      </c>
      <c r="G40" s="64" t="str">
        <f t="shared" si="35"/>
        <v/>
      </c>
      <c r="H40" s="66"/>
      <c r="I40" s="85"/>
      <c r="J40" s="86"/>
      <c r="K40" s="87"/>
      <c r="L40" s="61"/>
      <c r="M40" s="40">
        <f t="shared" si="36"/>
        <v>0</v>
      </c>
      <c r="N40" s="40" t="str">
        <f t="shared" si="37"/>
        <v/>
      </c>
      <c r="O40" s="40" t="str">
        <f t="shared" si="38"/>
        <v/>
      </c>
      <c r="P40" s="44"/>
      <c r="Q40" s="82"/>
      <c r="R40" s="82"/>
      <c r="S40" s="82"/>
      <c r="T40" s="82"/>
      <c r="U40" s="82"/>
      <c r="V40" s="82"/>
      <c r="W40" s="82"/>
      <c r="X40" s="82"/>
      <c r="Y40" s="82"/>
      <c r="Z40" s="44"/>
      <c r="AA40" s="120" t="s">
        <v>60</v>
      </c>
      <c r="AB40" s="121">
        <v>3213</v>
      </c>
      <c r="AC40" s="83"/>
      <c r="AD40" s="51">
        <f t="shared" ref="AD40" si="48">IF(AG40&lt;&gt;"",AG40,3)*IF(AC40="A",4,IF(AC40="B",3,IF(AC40="C",2,IF(AC40="D",1,IF(AND(AC40&gt;=0,AC40&lt;=4,ISNUMBER(AC40)),AC40,0)))))</f>
        <v>0</v>
      </c>
      <c r="AE40" s="51" t="str">
        <f t="shared" ref="AE40" si="49">IF(OR(AC40="A",AC40="B",AC40="C",AC40="D",AC40="F",AND(AC40&gt;=0,AC40&lt;=4,ISNUMBER(AC40))),IF(AG40&lt;&gt;"",AG40,3),"")</f>
        <v/>
      </c>
      <c r="AF40" s="51" t="str">
        <f t="shared" ref="AF40" si="50">IF(OR(AC40="A",AC40="B",AC40="C",AC40="D",AC40="P",AND(AC40&gt;=0,AC40&lt;=4,ISNUMBER(AC40))),IF(AG40&lt;&gt;"",AG40,3),"")</f>
        <v/>
      </c>
      <c r="AG40" s="54"/>
      <c r="AH40" s="148"/>
      <c r="AI40" s="155"/>
    </row>
    <row r="41" spans="1:35" ht="13.8" thickBot="1" x14ac:dyDescent="0.3">
      <c r="A41" s="85"/>
      <c r="B41" s="86"/>
      <c r="C41" s="87"/>
      <c r="D41" s="61"/>
      <c r="E41" s="62">
        <f t="shared" si="33"/>
        <v>0</v>
      </c>
      <c r="F41" s="63" t="str">
        <f t="shared" si="34"/>
        <v/>
      </c>
      <c r="G41" s="64" t="str">
        <f t="shared" si="35"/>
        <v/>
      </c>
      <c r="H41" s="66"/>
      <c r="I41" s="85"/>
      <c r="J41" s="86"/>
      <c r="K41" s="87"/>
      <c r="L41" s="61"/>
      <c r="M41" s="40">
        <f t="shared" si="36"/>
        <v>0</v>
      </c>
      <c r="N41" s="40" t="str">
        <f t="shared" si="37"/>
        <v/>
      </c>
      <c r="O41" s="40" t="str">
        <f t="shared" si="38"/>
        <v/>
      </c>
      <c r="P41" s="44"/>
      <c r="Q41" s="82"/>
      <c r="R41" s="82"/>
      <c r="S41" s="82"/>
      <c r="T41" s="82"/>
      <c r="U41" s="82"/>
      <c r="V41" s="82"/>
      <c r="W41" s="82"/>
      <c r="X41" s="82"/>
      <c r="Y41" s="82"/>
      <c r="Z41" s="44"/>
      <c r="AA41" s="120" t="s">
        <v>61</v>
      </c>
      <c r="AB41" s="121">
        <v>3202</v>
      </c>
      <c r="AC41" s="83"/>
      <c r="AD41" s="51">
        <f t="shared" si="45"/>
        <v>0</v>
      </c>
      <c r="AE41" s="51" t="str">
        <f t="shared" si="46"/>
        <v/>
      </c>
      <c r="AF41" s="51" t="str">
        <f t="shared" si="47"/>
        <v/>
      </c>
      <c r="AG41" s="54">
        <v>2</v>
      </c>
      <c r="AH41" s="148"/>
      <c r="AI41" s="155"/>
    </row>
    <row r="42" spans="1:35" x14ac:dyDescent="0.25">
      <c r="A42" s="85"/>
      <c r="B42" s="86"/>
      <c r="C42" s="87"/>
      <c r="D42" s="61"/>
      <c r="E42" s="62">
        <f t="shared" si="33"/>
        <v>0</v>
      </c>
      <c r="F42" s="63" t="str">
        <f t="shared" si="34"/>
        <v/>
      </c>
      <c r="G42" s="64" t="str">
        <f t="shared" si="35"/>
        <v/>
      </c>
      <c r="H42" s="66"/>
      <c r="I42" s="85"/>
      <c r="J42" s="86"/>
      <c r="K42" s="87"/>
      <c r="L42" s="61"/>
      <c r="M42" s="59">
        <f t="shared" si="36"/>
        <v>0</v>
      </c>
      <c r="N42" s="59" t="str">
        <f t="shared" si="37"/>
        <v/>
      </c>
      <c r="O42" s="40" t="str">
        <f t="shared" si="38"/>
        <v/>
      </c>
      <c r="P42" s="59"/>
      <c r="Q42" s="39"/>
      <c r="R42" s="39"/>
      <c r="S42" s="39"/>
      <c r="T42" s="39"/>
      <c r="U42" s="39"/>
      <c r="V42" s="39"/>
      <c r="W42" s="39"/>
      <c r="X42" s="39"/>
      <c r="Y42" s="39"/>
      <c r="Z42" s="44"/>
      <c r="AA42" s="49"/>
      <c r="AB42" s="68"/>
      <c r="AC42" s="96"/>
      <c r="AD42" s="93"/>
      <c r="AE42" s="93"/>
      <c r="AF42" s="93"/>
      <c r="AG42" s="81"/>
      <c r="AH42" s="95"/>
      <c r="AI42" s="99"/>
    </row>
    <row r="43" spans="1:35" x14ac:dyDescent="0.25">
      <c r="A43" s="97"/>
      <c r="B43" s="97"/>
      <c r="C43" s="97"/>
      <c r="D43" s="97"/>
      <c r="I43" s="97"/>
      <c r="J43" s="97"/>
      <c r="K43" s="97"/>
      <c r="L43" s="97"/>
      <c r="M43" s="59"/>
      <c r="N43" s="59"/>
      <c r="O43" s="40"/>
      <c r="P43" s="59"/>
      <c r="Q43" s="39"/>
      <c r="R43" s="39"/>
      <c r="S43" s="39"/>
      <c r="T43" s="39"/>
      <c r="U43" s="39"/>
      <c r="V43" s="39"/>
      <c r="W43" s="39"/>
      <c r="X43" s="39"/>
      <c r="Y43" s="39"/>
      <c r="Z43" s="44"/>
      <c r="AA43" s="115"/>
      <c r="AB43" s="95"/>
      <c r="AC43" s="96"/>
      <c r="AD43" s="93"/>
      <c r="AE43" s="93"/>
      <c r="AF43" s="93"/>
      <c r="AG43" s="94"/>
      <c r="AH43" s="95"/>
      <c r="AI43" s="95"/>
    </row>
    <row r="44" spans="1:35" x14ac:dyDescent="0.25">
      <c r="A44" s="59"/>
      <c r="B44" s="59"/>
      <c r="C44" s="59"/>
      <c r="D44" s="59"/>
      <c r="E44" s="40"/>
      <c r="F44" s="40"/>
      <c r="G44" s="40"/>
      <c r="H44" s="40"/>
      <c r="I44" s="59"/>
      <c r="J44" s="59"/>
      <c r="K44" s="59"/>
      <c r="L44" s="59"/>
      <c r="Q44" s="39"/>
      <c r="R44" s="39"/>
      <c r="S44" s="39"/>
      <c r="T44" s="39"/>
      <c r="U44" s="39"/>
      <c r="V44" s="39"/>
      <c r="W44" s="39"/>
      <c r="X44" s="39"/>
      <c r="Y44" s="39"/>
      <c r="Z44" s="59"/>
      <c r="AA44" s="116"/>
      <c r="AB44" s="95"/>
      <c r="AC44" s="117"/>
      <c r="AD44" s="93"/>
      <c r="AE44" s="93"/>
      <c r="AF44" s="93"/>
      <c r="AG44" s="94"/>
      <c r="AH44" s="95"/>
      <c r="AI44" s="95"/>
    </row>
    <row r="45" spans="1:35" x14ac:dyDescent="0.25">
      <c r="A45" s="59"/>
      <c r="B45" s="59"/>
      <c r="C45" s="59"/>
      <c r="D45" s="59"/>
      <c r="E45" s="40"/>
      <c r="F45" s="40"/>
      <c r="G45" s="40"/>
      <c r="H45" s="40"/>
      <c r="I45" s="59"/>
      <c r="J45" s="59"/>
      <c r="K45" s="59"/>
      <c r="L45" s="59"/>
      <c r="Q45" s="39"/>
      <c r="R45" s="39"/>
      <c r="S45" s="39"/>
      <c r="T45" s="39"/>
      <c r="U45" s="39"/>
      <c r="V45" s="39"/>
      <c r="W45" s="39"/>
      <c r="X45" s="39"/>
      <c r="Y45" s="39"/>
      <c r="Z45" s="59"/>
      <c r="AA45" s="116"/>
      <c r="AB45" s="95"/>
      <c r="AC45" s="117"/>
      <c r="AD45" s="93"/>
      <c r="AE45" s="93"/>
      <c r="AF45" s="93"/>
      <c r="AG45" s="94"/>
      <c r="AH45" s="95"/>
      <c r="AI45" s="95"/>
    </row>
    <row r="46" spans="1:35" x14ac:dyDescent="0.25">
      <c r="AA46" s="116"/>
      <c r="AB46" s="95"/>
      <c r="AC46" s="117"/>
      <c r="AD46" s="93"/>
      <c r="AE46" s="93"/>
      <c r="AF46" s="93"/>
      <c r="AG46" s="94"/>
      <c r="AH46" s="95"/>
      <c r="AI46" s="95"/>
    </row>
    <row r="47" spans="1:35" x14ac:dyDescent="0.25">
      <c r="AA47" s="116"/>
      <c r="AB47" s="95"/>
      <c r="AC47" s="117"/>
      <c r="AD47" s="93"/>
      <c r="AE47" s="93"/>
      <c r="AF47" s="93"/>
      <c r="AG47" s="94"/>
      <c r="AH47" s="95"/>
      <c r="AI47" s="95"/>
    </row>
    <row r="48" spans="1:35" x14ac:dyDescent="0.25">
      <c r="AA48" s="116"/>
      <c r="AB48" s="95"/>
      <c r="AC48" s="117"/>
      <c r="AD48" s="93"/>
      <c r="AE48" s="93"/>
      <c r="AF48" s="93"/>
      <c r="AG48" s="94"/>
      <c r="AH48" s="95"/>
      <c r="AI48" s="95"/>
    </row>
    <row r="49" spans="27:35" x14ac:dyDescent="0.25">
      <c r="AA49" s="116"/>
      <c r="AB49" s="40"/>
      <c r="AC49" s="60"/>
      <c r="AD49" s="40"/>
      <c r="AE49" s="40"/>
      <c r="AF49" s="40"/>
      <c r="AG49" s="41"/>
      <c r="AH49" s="152"/>
      <c r="AI49" s="152"/>
    </row>
    <row r="50" spans="27:35" x14ac:dyDescent="0.25">
      <c r="AA50" s="40"/>
      <c r="AB50" s="40"/>
      <c r="AC50" s="60"/>
      <c r="AD50" s="40"/>
      <c r="AE50" s="40"/>
      <c r="AF50" s="40"/>
      <c r="AG50" s="41"/>
      <c r="AH50" s="152"/>
      <c r="AI50" s="152"/>
    </row>
    <row r="51" spans="27:35" x14ac:dyDescent="0.25">
      <c r="AA51" s="40"/>
      <c r="AB51" s="42"/>
      <c r="AC51" s="60"/>
      <c r="AD51" s="40"/>
      <c r="AE51" s="40"/>
      <c r="AF51" s="40"/>
      <c r="AG51" s="41"/>
      <c r="AH51" s="152"/>
      <c r="AI51" s="152"/>
    </row>
    <row r="52" spans="27:35" x14ac:dyDescent="0.25">
      <c r="AA52" s="40"/>
      <c r="AB52" s="42"/>
      <c r="AC52" s="60"/>
      <c r="AD52" s="40"/>
      <c r="AE52" s="40"/>
      <c r="AF52" s="40"/>
      <c r="AG52" s="41"/>
      <c r="AH52" s="152"/>
      <c r="AI52" s="152"/>
    </row>
    <row r="53" spans="27:35" x14ac:dyDescent="0.25">
      <c r="AA53" s="40"/>
      <c r="AB53" s="40"/>
      <c r="AC53" s="60"/>
      <c r="AD53" s="40"/>
      <c r="AE53" s="40"/>
      <c r="AF53" s="40"/>
      <c r="AG53" s="41"/>
      <c r="AH53" s="152"/>
      <c r="AI53" s="152"/>
    </row>
    <row r="54" spans="27:35" x14ac:dyDescent="0.25">
      <c r="AA54" s="40"/>
      <c r="AB54" s="60"/>
      <c r="AC54" s="60"/>
      <c r="AD54" s="40"/>
      <c r="AE54" s="40"/>
      <c r="AF54" s="40"/>
      <c r="AG54" s="41"/>
      <c r="AH54" s="152"/>
      <c r="AI54" s="152"/>
    </row>
    <row r="55" spans="27:35" x14ac:dyDescent="0.25">
      <c r="AA55" s="40"/>
      <c r="AB55" s="60"/>
      <c r="AC55" s="60"/>
      <c r="AD55" s="40"/>
      <c r="AE55" s="40"/>
      <c r="AF55" s="40"/>
      <c r="AG55" s="41"/>
      <c r="AH55" s="153"/>
      <c r="AI55" s="153"/>
    </row>
    <row r="56" spans="27:35" x14ac:dyDescent="0.25">
      <c r="AA56" s="40"/>
      <c r="AB56" s="40"/>
      <c r="AC56" s="40"/>
      <c r="AD56" s="40"/>
      <c r="AE56" s="40"/>
      <c r="AF56" s="40"/>
      <c r="AG56" s="40"/>
      <c r="AH56" s="40"/>
      <c r="AI56" s="40"/>
    </row>
    <row r="57" spans="27:35" x14ac:dyDescent="0.25">
      <c r="AA57" s="40"/>
      <c r="AB57" s="52"/>
      <c r="AC57" s="52"/>
      <c r="AD57" s="52"/>
      <c r="AE57" s="52"/>
      <c r="AF57" s="52"/>
      <c r="AG57" s="52"/>
      <c r="AH57" s="52"/>
      <c r="AI57" s="52"/>
    </row>
    <row r="58" spans="27:35" x14ac:dyDescent="0.25">
      <c r="AA58" s="52"/>
      <c r="AB58" s="40"/>
      <c r="AC58" s="40"/>
      <c r="AD58" s="40"/>
      <c r="AE58" s="40"/>
      <c r="AF58" s="40"/>
      <c r="AG58" s="40"/>
      <c r="AH58" s="40"/>
      <c r="AI58" s="40"/>
    </row>
    <row r="59" spans="27:35" x14ac:dyDescent="0.25">
      <c r="AA59" s="40"/>
      <c r="AB59" s="44"/>
      <c r="AC59" s="44"/>
      <c r="AD59" s="44"/>
      <c r="AE59" s="44"/>
      <c r="AF59" s="44"/>
      <c r="AG59" s="40"/>
      <c r="AH59" s="44"/>
      <c r="AI59" s="44"/>
    </row>
    <row r="60" spans="27:35" x14ac:dyDescent="0.25">
      <c r="AA60" s="44"/>
    </row>
  </sheetData>
  <sheetProtection algorithmName="SHA-512" hashValue="cq4+IRNAJ6u0s0Ufxe1uyKa4io4jdN5RGpmCSvN/Mk/lqq7aNu5H5WeOjE+AE15/UGWGTBmMGN5D0BUmRf4kMA==" saltValue="nc5+1hY/fwEBf+liaoOQIg==" spinCount="100000" sheet="1" objects="1" scenarios="1"/>
  <mergeCells count="80">
    <mergeCell ref="AH17:AI17"/>
    <mergeCell ref="AH28:AI28"/>
    <mergeCell ref="AH25:AI25"/>
    <mergeCell ref="AH26:AI26"/>
    <mergeCell ref="AH27:AI27"/>
    <mergeCell ref="I14:L14"/>
    <mergeCell ref="C16:D16"/>
    <mergeCell ref="I16:L16"/>
    <mergeCell ref="C19:D19"/>
    <mergeCell ref="I19:L19"/>
    <mergeCell ref="C17:D17"/>
    <mergeCell ref="I17:L17"/>
    <mergeCell ref="C18:D18"/>
    <mergeCell ref="I18:L18"/>
    <mergeCell ref="C9:D9"/>
    <mergeCell ref="I9:L9"/>
    <mergeCell ref="AH11:AI11"/>
    <mergeCell ref="AH29:AI29"/>
    <mergeCell ref="AH30:AI30"/>
    <mergeCell ref="AH16:AI16"/>
    <mergeCell ref="A23:L23"/>
    <mergeCell ref="C20:D20"/>
    <mergeCell ref="I20:L20"/>
    <mergeCell ref="C21:D21"/>
    <mergeCell ref="I21:L21"/>
    <mergeCell ref="C12:D12"/>
    <mergeCell ref="I12:L12"/>
    <mergeCell ref="C15:D15"/>
    <mergeCell ref="I15:L15"/>
    <mergeCell ref="C14:D14"/>
    <mergeCell ref="C13:D13"/>
    <mergeCell ref="I13:L13"/>
    <mergeCell ref="X10:Y10"/>
    <mergeCell ref="X12:Y12"/>
    <mergeCell ref="C10:D10"/>
    <mergeCell ref="I10:L10"/>
    <mergeCell ref="C11:D11"/>
    <mergeCell ref="I11:L11"/>
    <mergeCell ref="AH9:AI9"/>
    <mergeCell ref="AH10:AI10"/>
    <mergeCell ref="Q22:R22"/>
    <mergeCell ref="Q17:R17"/>
    <mergeCell ref="Q18:R18"/>
    <mergeCell ref="Q15:W15"/>
    <mergeCell ref="Q19:R19"/>
    <mergeCell ref="Q20:R20"/>
    <mergeCell ref="Q21:R21"/>
    <mergeCell ref="AH15:AI15"/>
    <mergeCell ref="AH14:AI14"/>
    <mergeCell ref="AH13:AI13"/>
    <mergeCell ref="AH12:AI12"/>
    <mergeCell ref="X11:Y11"/>
    <mergeCell ref="X13:Y13"/>
    <mergeCell ref="X9:Y9"/>
    <mergeCell ref="AH54:AI54"/>
    <mergeCell ref="AH55:AI55"/>
    <mergeCell ref="Q23:R23"/>
    <mergeCell ref="AH49:AI49"/>
    <mergeCell ref="AH50:AI50"/>
    <mergeCell ref="AH51:AI51"/>
    <mergeCell ref="AH35:AI35"/>
    <mergeCell ref="AH36:AI36"/>
    <mergeCell ref="AH37:AI37"/>
    <mergeCell ref="AH38:AI38"/>
    <mergeCell ref="AH40:AI40"/>
    <mergeCell ref="AH41:AI41"/>
    <mergeCell ref="AH39:AI39"/>
    <mergeCell ref="AH52:AI52"/>
    <mergeCell ref="AH53:AI53"/>
    <mergeCell ref="AH34:AI34"/>
    <mergeCell ref="X8:Y8"/>
    <mergeCell ref="B1:Q1"/>
    <mergeCell ref="S1:Y1"/>
    <mergeCell ref="C8:D8"/>
    <mergeCell ref="I8:L8"/>
    <mergeCell ref="AG1:AI1"/>
    <mergeCell ref="C7:D7"/>
    <mergeCell ref="I7:L7"/>
    <mergeCell ref="X7:Y7"/>
    <mergeCell ref="Z1:AB1"/>
  </mergeCells>
  <conditionalFormatting sqref="AB53 AB49:AB50">
    <cfRule type="expression" dxfId="98" priority="231" stopIfTrue="1">
      <formula>(AD49="")</formula>
    </cfRule>
    <cfRule type="expression" dxfId="97" priority="232" stopIfTrue="1">
      <formula>(NOT(OR(AD49="A",AD49="B",AD49="C",AD49="D",AD49="X",AD49="P")))</formula>
    </cfRule>
  </conditionalFormatting>
  <conditionalFormatting sqref="AA50:AA56">
    <cfRule type="expression" dxfId="96" priority="233" stopIfTrue="1">
      <formula>(AC49="")</formula>
    </cfRule>
    <cfRule type="expression" dxfId="95" priority="234" stopIfTrue="1">
      <formula>(NOT(OR(AC49="A",AC49="B",AC49="C",AC49="D",AC49="X",AC49="P",AND(AC49&gt;=0,AC49&lt;=4,ISNUMBER(AC49)))))</formula>
    </cfRule>
  </conditionalFormatting>
  <conditionalFormatting sqref="A27 A7 A9:A16 A19:A22">
    <cfRule type="expression" dxfId="94" priority="228" stopIfTrue="1">
      <formula>(C7="")</formula>
    </cfRule>
  </conditionalFormatting>
  <conditionalFormatting sqref="B27 B7 B9:B16 B19:B22">
    <cfRule type="expression" dxfId="93" priority="227" stopIfTrue="1">
      <formula>(C7="")</formula>
    </cfRule>
  </conditionalFormatting>
  <conditionalFormatting sqref="A11">
    <cfRule type="expression" dxfId="92" priority="224" stopIfTrue="1">
      <formula>(C11="")</formula>
    </cfRule>
  </conditionalFormatting>
  <conditionalFormatting sqref="B11">
    <cfRule type="expression" dxfId="91" priority="223" stopIfTrue="1">
      <formula>(C11="")</formula>
    </cfRule>
  </conditionalFormatting>
  <conditionalFormatting sqref="A27">
    <cfRule type="expression" dxfId="90" priority="222" stopIfTrue="1">
      <formula>(C27="")</formula>
    </cfRule>
  </conditionalFormatting>
  <conditionalFormatting sqref="B27">
    <cfRule type="expression" dxfId="89" priority="221" stopIfTrue="1">
      <formula>(C27="")</formula>
    </cfRule>
  </conditionalFormatting>
  <conditionalFormatting sqref="A16">
    <cfRule type="expression" dxfId="88" priority="209" stopIfTrue="1">
      <formula>(C16="")</formula>
    </cfRule>
  </conditionalFormatting>
  <conditionalFormatting sqref="B16">
    <cfRule type="expression" dxfId="87" priority="208" stopIfTrue="1">
      <formula>(C16="")</formula>
    </cfRule>
  </conditionalFormatting>
  <conditionalFormatting sqref="AA49">
    <cfRule type="expression" dxfId="86" priority="186" stopIfTrue="1">
      <formula>(AC48="")</formula>
    </cfRule>
  </conditionalFormatting>
  <conditionalFormatting sqref="AA43:AA48">
    <cfRule type="expression" dxfId="85" priority="167" stopIfTrue="1">
      <formula>(AC43="")</formula>
    </cfRule>
  </conditionalFormatting>
  <conditionalFormatting sqref="AB43:AB48">
    <cfRule type="expression" dxfId="84" priority="166" stopIfTrue="1">
      <formula>(AC43="")</formula>
    </cfRule>
  </conditionalFormatting>
  <conditionalFormatting sqref="AA32:AA33">
    <cfRule type="expression" dxfId="83" priority="338" stopIfTrue="1">
      <formula>SUM(AF34:AF41)&lt;27</formula>
    </cfRule>
    <cfRule type="expression" dxfId="82" priority="339" stopIfTrue="1">
      <formula>SUM(AF34:AF41)&gt;27</formula>
    </cfRule>
  </conditionalFormatting>
  <conditionalFormatting sqref="A16">
    <cfRule type="expression" dxfId="81" priority="159" stopIfTrue="1">
      <formula>(C16="")</formula>
    </cfRule>
  </conditionalFormatting>
  <conditionalFormatting sqref="B16">
    <cfRule type="expression" dxfId="80" priority="158" stopIfTrue="1">
      <formula>(C16="")</formula>
    </cfRule>
  </conditionalFormatting>
  <conditionalFormatting sqref="A19">
    <cfRule type="expression" dxfId="79" priority="157" stopIfTrue="1">
      <formula>(C19="")</formula>
    </cfRule>
  </conditionalFormatting>
  <conditionalFormatting sqref="B19">
    <cfRule type="expression" dxfId="78" priority="156" stopIfTrue="1">
      <formula>(C19="")</formula>
    </cfRule>
  </conditionalFormatting>
  <conditionalFormatting sqref="AG29:AG30 AG34:AG41 AG20:AG24 H7 W7:W13 H9:H16 H19:H21 AG9:AG18">
    <cfRule type="expression" dxfId="77" priority="146" stopIfTrue="1">
      <formula>H7&lt;&gt;""</formula>
    </cfRule>
  </conditionalFormatting>
  <conditionalFormatting sqref="A21">
    <cfRule type="expression" dxfId="76" priority="100" stopIfTrue="1">
      <formula>(C21="")</formula>
    </cfRule>
  </conditionalFormatting>
  <conditionalFormatting sqref="B21">
    <cfRule type="expression" dxfId="75" priority="99" stopIfTrue="1">
      <formula>(C21="")</formula>
    </cfRule>
  </conditionalFormatting>
  <conditionalFormatting sqref="AA29:AA30 AA16:AA18 AA20:AA24 Q7:Q13 AA9:AA11">
    <cfRule type="expression" dxfId="74" priority="96" stopIfTrue="1">
      <formula>(S7="")</formula>
    </cfRule>
    <cfRule type="expression" dxfId="73" priority="97" stopIfTrue="1">
      <formula>(NOT(OR(S7="A",S7="B",S7="C",S7="X",S7="P",AND(R7&gt;=0,R7&lt;=4,ISNUMBER(R7)))))</formula>
    </cfRule>
  </conditionalFormatting>
  <conditionalFormatting sqref="AB29:AB30 AB16:AB18 AB20:AB24 R7:R13 AB9:AB11">
    <cfRule type="expression" dxfId="72" priority="94" stopIfTrue="1">
      <formula>(S7="")</formula>
    </cfRule>
    <cfRule type="expression" dxfId="71" priority="95" stopIfTrue="1">
      <formula>(NOT(OR(S7="A",S7="B",S7="C",S7="X",S7="P",AND(S7&gt;=0,S7&lt;=4,ISNUMBER(S7)))))</formula>
    </cfRule>
  </conditionalFormatting>
  <conditionalFormatting sqref="AA34:AA41">
    <cfRule type="expression" dxfId="70" priority="76" stopIfTrue="1">
      <formula>(AC34="")</formula>
    </cfRule>
    <cfRule type="expression" dxfId="69" priority="77" stopIfTrue="1">
      <formula>(NOT(OR(AC34="A",AC34="B",AC34="C",AC34="X",AC34="P",AND(AB34&gt;=0,AB34&lt;=4,ISNUMBER(AB34)))))</formula>
    </cfRule>
  </conditionalFormatting>
  <conditionalFormatting sqref="AB34:AB41">
    <cfRule type="expression" dxfId="68" priority="74" stopIfTrue="1">
      <formula>(AC34="")</formula>
    </cfRule>
    <cfRule type="expression" dxfId="67" priority="75" stopIfTrue="1">
      <formula>(NOT(OR(AC34="A",AC34="B",AC34="C",AC34="X",AC34="P",AND(AC34&gt;=0,AC34&lt;=4,ISNUMBER(AC34)))))</formula>
    </cfRule>
  </conditionalFormatting>
  <conditionalFormatting sqref="AA15">
    <cfRule type="expression" dxfId="66" priority="70" stopIfTrue="1">
      <formula>(AC15="")</formula>
    </cfRule>
    <cfRule type="expression" dxfId="65" priority="71" stopIfTrue="1">
      <formula>(NOT(OR(AC15="A",AC15="B",AC15="C",AC15="X",AC15="P",AND(AB15&gt;=0,AB15&lt;=4,ISNUMBER(AB15)))))</formula>
    </cfRule>
  </conditionalFormatting>
  <conditionalFormatting sqref="AB15">
    <cfRule type="expression" dxfId="64" priority="68" stopIfTrue="1">
      <formula>(AC15="")</formula>
    </cfRule>
    <cfRule type="expression" dxfId="63" priority="69" stopIfTrue="1">
      <formula>(NOT(OR(AC15="A",AC15="B",AC15="C",AC15="X",AC15="P",AND(AC15&gt;=0,AC15&lt;=4,ISNUMBER(AC15)))))</formula>
    </cfRule>
  </conditionalFormatting>
  <conditionalFormatting sqref="AA14">
    <cfRule type="expression" dxfId="62" priority="64" stopIfTrue="1">
      <formula>(AC14="")</formula>
    </cfRule>
    <cfRule type="expression" dxfId="61" priority="65" stopIfTrue="1">
      <formula>(NOT(OR(AC14="A",AC14="B",AC14="C",AC14="X",AC14="P",AND(AB14&gt;=0,AB14&lt;=4,ISNUMBER(AB14)))))</formula>
    </cfRule>
  </conditionalFormatting>
  <conditionalFormatting sqref="AB14">
    <cfRule type="expression" dxfId="60" priority="62" stopIfTrue="1">
      <formula>(AC14="")</formula>
    </cfRule>
    <cfRule type="expression" dxfId="59" priority="63" stopIfTrue="1">
      <formula>(NOT(OR(AC14="A",AC14="B",AC14="C",AC14="X",AC14="P",AND(AC14&gt;=0,AC14&lt;=4,ISNUMBER(AC14)))))</formula>
    </cfRule>
  </conditionalFormatting>
  <conditionalFormatting sqref="AA13">
    <cfRule type="expression" dxfId="58" priority="58" stopIfTrue="1">
      <formula>(AC13="")</formula>
    </cfRule>
    <cfRule type="expression" dxfId="57" priority="59" stopIfTrue="1">
      <formula>(NOT(OR(AC13="A",AC13="B",AC13="C",AC13="X",AC13="P",AND(AB13&gt;=0,AB13&lt;=4,ISNUMBER(AB13)))))</formula>
    </cfRule>
  </conditionalFormatting>
  <conditionalFormatting sqref="AB13">
    <cfRule type="expression" dxfId="56" priority="56" stopIfTrue="1">
      <formula>(AC13="")</formula>
    </cfRule>
    <cfRule type="expression" dxfId="55" priority="57" stopIfTrue="1">
      <formula>(NOT(OR(AC13="A",AC13="B",AC13="C",AC13="X",AC13="P",AND(AC13&gt;=0,AC13&lt;=4,ISNUMBER(AC13)))))</formula>
    </cfRule>
  </conditionalFormatting>
  <conditionalFormatting sqref="AA12">
    <cfRule type="expression" dxfId="54" priority="52" stopIfTrue="1">
      <formula>(AC12="")</formula>
    </cfRule>
    <cfRule type="expression" dxfId="53" priority="53" stopIfTrue="1">
      <formula>(NOT(OR(AC12="A",AC12="B",AC12="C",AC12="X",AC12="P",AND(AB12&gt;=0,AB12&lt;=4,ISNUMBER(AB12)))))</formula>
    </cfRule>
  </conditionalFormatting>
  <conditionalFormatting sqref="AB12">
    <cfRule type="expression" dxfId="52" priority="50" stopIfTrue="1">
      <formula>(AC12="")</formula>
    </cfRule>
    <cfRule type="expression" dxfId="51" priority="51" stopIfTrue="1">
      <formula>(NOT(OR(AC12="A",AC12="B",AC12="C",AC12="X",AC12="P",AND(AC12&gt;=0,AC12&lt;=4,ISNUMBER(AC12)))))</formula>
    </cfRule>
  </conditionalFormatting>
  <conditionalFormatting sqref="A28:A42">
    <cfRule type="expression" dxfId="50" priority="48" stopIfTrue="1">
      <formula>(C28="")</formula>
    </cfRule>
  </conditionalFormatting>
  <conditionalFormatting sqref="B28:B42">
    <cfRule type="expression" dxfId="49" priority="47" stopIfTrue="1">
      <formula>(C28="")</formula>
    </cfRule>
  </conditionalFormatting>
  <conditionalFormatting sqref="A28:A42">
    <cfRule type="expression" dxfId="48" priority="46" stopIfTrue="1">
      <formula>(C28="")</formula>
    </cfRule>
  </conditionalFormatting>
  <conditionalFormatting sqref="B28:B42">
    <cfRule type="expression" dxfId="47" priority="45" stopIfTrue="1">
      <formula>(C28="")</formula>
    </cfRule>
  </conditionalFormatting>
  <conditionalFormatting sqref="I27:I42">
    <cfRule type="expression" dxfId="46" priority="44" stopIfTrue="1">
      <formula>(K27="")</formula>
    </cfRule>
  </conditionalFormatting>
  <conditionalFormatting sqref="J27:J42">
    <cfRule type="expression" dxfId="45" priority="43" stopIfTrue="1">
      <formula>(K27="")</formula>
    </cfRule>
  </conditionalFormatting>
  <conditionalFormatting sqref="I27:I42">
    <cfRule type="expression" dxfId="44" priority="42" stopIfTrue="1">
      <formula>(K27="")</formula>
    </cfRule>
  </conditionalFormatting>
  <conditionalFormatting sqref="J27:J42">
    <cfRule type="expression" dxfId="43" priority="41" stopIfTrue="1">
      <formula>(K27="")</formula>
    </cfRule>
  </conditionalFormatting>
  <conditionalFormatting sqref="AA19">
    <cfRule type="expression" dxfId="42" priority="36" stopIfTrue="1">
      <formula>SUM(AF24:AF30)&lt;18</formula>
    </cfRule>
    <cfRule type="expression" dxfId="41" priority="37" stopIfTrue="1">
      <formula>SUM(AF24:AF30)&gt;18</formula>
    </cfRule>
  </conditionalFormatting>
  <conditionalFormatting sqref="AG28">
    <cfRule type="expression" dxfId="40" priority="35" stopIfTrue="1">
      <formula>AG28&lt;&gt;""</formula>
    </cfRule>
  </conditionalFormatting>
  <conditionalFormatting sqref="AA28">
    <cfRule type="expression" dxfId="39" priority="33" stopIfTrue="1">
      <formula>(AC28="")</formula>
    </cfRule>
    <cfRule type="expression" dxfId="38" priority="34" stopIfTrue="1">
      <formula>(NOT(OR(AC28="A",AC28="B",AC28="C",AC28="X",AC28="P",AND(AB28&gt;=0,AB28&lt;=4,ISNUMBER(AB28)))))</formula>
    </cfRule>
  </conditionalFormatting>
  <conditionalFormatting sqref="AB28">
    <cfRule type="expression" dxfId="37" priority="31" stopIfTrue="1">
      <formula>(AC28="")</formula>
    </cfRule>
    <cfRule type="expression" dxfId="36" priority="32" stopIfTrue="1">
      <formula>(NOT(OR(AC28="A",AC28="B",AC28="C",AC28="X",AC28="P",AND(AC28&gt;=0,AC28&lt;=4,ISNUMBER(AC28)))))</formula>
    </cfRule>
  </conditionalFormatting>
  <conditionalFormatting sqref="AG25">
    <cfRule type="expression" dxfId="35" priority="30" stopIfTrue="1">
      <formula>AG25&lt;&gt;""</formula>
    </cfRule>
  </conditionalFormatting>
  <conditionalFormatting sqref="AA25">
    <cfRule type="expression" dxfId="34" priority="28" stopIfTrue="1">
      <formula>(AC25="")</formula>
    </cfRule>
    <cfRule type="expression" dxfId="33" priority="29" stopIfTrue="1">
      <formula>(NOT(OR(AC25="A",AC25="B",AC25="C",AC25="X",AC25="P",AND(AB25&gt;=0,AB25&lt;=4,ISNUMBER(AB25)))))</formula>
    </cfRule>
  </conditionalFormatting>
  <conditionalFormatting sqref="AB25">
    <cfRule type="expression" dxfId="32" priority="26" stopIfTrue="1">
      <formula>(AC25="")</formula>
    </cfRule>
    <cfRule type="expression" dxfId="31" priority="27" stopIfTrue="1">
      <formula>(NOT(OR(AC25="A",AC25="B",AC25="C",AC25="X",AC25="P",AND(AC25&gt;=0,AC25&lt;=4,ISNUMBER(AC25)))))</formula>
    </cfRule>
  </conditionalFormatting>
  <conditionalFormatting sqref="AG27">
    <cfRule type="expression" dxfId="30" priority="25" stopIfTrue="1">
      <formula>AG27&lt;&gt;""</formula>
    </cfRule>
  </conditionalFormatting>
  <conditionalFormatting sqref="AA27">
    <cfRule type="expression" dxfId="29" priority="23" stopIfTrue="1">
      <formula>(AC27="")</formula>
    </cfRule>
    <cfRule type="expression" dxfId="28" priority="24" stopIfTrue="1">
      <formula>(NOT(OR(AC27="A",AC27="B",AC27="C",AC27="X",AC27="P",AND(AB27&gt;=0,AB27&lt;=4,ISNUMBER(AB27)))))</formula>
    </cfRule>
  </conditionalFormatting>
  <conditionalFormatting sqref="AB27">
    <cfRule type="expression" dxfId="27" priority="21" stopIfTrue="1">
      <formula>(AC27="")</formula>
    </cfRule>
    <cfRule type="expression" dxfId="26" priority="22" stopIfTrue="1">
      <formula>(NOT(OR(AC27="A",AC27="B",AC27="C",AC27="X",AC27="P",AND(AC27&gt;=0,AC27&lt;=4,ISNUMBER(AC27)))))</formula>
    </cfRule>
  </conditionalFormatting>
  <conditionalFormatting sqref="AG26">
    <cfRule type="expression" dxfId="25" priority="20" stopIfTrue="1">
      <formula>AG26&lt;&gt;""</formula>
    </cfRule>
  </conditionalFormatting>
  <conditionalFormatting sqref="AA26">
    <cfRule type="expression" dxfId="24" priority="18" stopIfTrue="1">
      <formula>(AC26="")</formula>
    </cfRule>
    <cfRule type="expression" dxfId="23" priority="19" stopIfTrue="1">
      <formula>(NOT(OR(AC26="A",AC26="B",AC26="C",AC26="X",AC26="P",AND(AB26&gt;=0,AB26&lt;=4,ISNUMBER(AB26)))))</formula>
    </cfRule>
  </conditionalFormatting>
  <conditionalFormatting sqref="AB26">
    <cfRule type="expression" dxfId="22" priority="16" stopIfTrue="1">
      <formula>(AC26="")</formula>
    </cfRule>
    <cfRule type="expression" dxfId="21" priority="17" stopIfTrue="1">
      <formula>(NOT(OR(AC26="A",AC26="B",AC26="C",AC26="X",AC26="P",AND(AC26&gt;=0,AC26&lt;=4,ISNUMBER(AC26)))))</formula>
    </cfRule>
  </conditionalFormatting>
  <conditionalFormatting sqref="H8">
    <cfRule type="expression" dxfId="20" priority="11" stopIfTrue="1">
      <formula>H8&lt;&gt;""</formula>
    </cfRule>
  </conditionalFormatting>
  <conditionalFormatting sqref="A8">
    <cfRule type="expression" dxfId="19" priority="10" stopIfTrue="1">
      <formula>(C8="")</formula>
    </cfRule>
  </conditionalFormatting>
  <conditionalFormatting sqref="B8">
    <cfRule type="expression" dxfId="18" priority="9" stopIfTrue="1">
      <formula>(C8="")</formula>
    </cfRule>
  </conditionalFormatting>
  <conditionalFormatting sqref="Q3">
    <cfRule type="expression" dxfId="17" priority="845" stopIfTrue="1">
      <formula>SUM(U7:U13)&lt;15</formula>
    </cfRule>
    <cfRule type="expression" dxfId="16" priority="846" stopIfTrue="1">
      <formula>SUM(U7:U13)&gt;15</formula>
    </cfRule>
  </conditionalFormatting>
  <conditionalFormatting sqref="H17">
    <cfRule type="expression" dxfId="15" priority="8" stopIfTrue="1">
      <formula>H17&lt;&gt;""</formula>
    </cfRule>
  </conditionalFormatting>
  <conditionalFormatting sqref="A17">
    <cfRule type="expression" dxfId="14" priority="7" stopIfTrue="1">
      <formula>(C17="")</formula>
    </cfRule>
  </conditionalFormatting>
  <conditionalFormatting sqref="B17">
    <cfRule type="expression" dxfId="13" priority="6" stopIfTrue="1">
      <formula>(C17="")</formula>
    </cfRule>
  </conditionalFormatting>
  <conditionalFormatting sqref="A3">
    <cfRule type="expression" dxfId="12" priority="872" stopIfTrue="1">
      <formula>SUM(F7:F19)&lt;40</formula>
    </cfRule>
    <cfRule type="expression" dxfId="11" priority="873" stopIfTrue="1">
      <formula>SUM(F7:F19)&gt;40</formula>
    </cfRule>
  </conditionalFormatting>
  <conditionalFormatting sqref="A18">
    <cfRule type="expression" dxfId="10" priority="5" stopIfTrue="1">
      <formula>(C18="")</formula>
    </cfRule>
  </conditionalFormatting>
  <conditionalFormatting sqref="B18">
    <cfRule type="expression" dxfId="9" priority="4" stopIfTrue="1">
      <formula>(C18="")</formula>
    </cfRule>
  </conditionalFormatting>
  <conditionalFormatting sqref="A18">
    <cfRule type="expression" dxfId="8" priority="3" stopIfTrue="1">
      <formula>(C18="")</formula>
    </cfRule>
  </conditionalFormatting>
  <conditionalFormatting sqref="B18">
    <cfRule type="expression" dxfId="7" priority="2" stopIfTrue="1">
      <formula>(C18="")</formula>
    </cfRule>
  </conditionalFormatting>
  <conditionalFormatting sqref="H18">
    <cfRule type="expression" dxfId="6" priority="1" stopIfTrue="1">
      <formula>H18&lt;&gt;""</formula>
    </cfRule>
  </conditionalFormatting>
  <conditionalFormatting sqref="AA7">
    <cfRule type="expression" dxfId="5" priority="879" stopIfTrue="1">
      <formula>SUM(AF9:AF24)&lt;21</formula>
    </cfRule>
    <cfRule type="expression" dxfId="4" priority="880" stopIfTrue="1">
      <formula>SUM(AF9:AF24)&gt;21</formula>
    </cfRule>
  </conditionalFormatting>
  <conditionalFormatting sqref="AA8">
    <cfRule type="expression" dxfId="3" priority="881" stopIfTrue="1">
      <formula>SUM(AF9:AF25)&lt;21</formula>
    </cfRule>
    <cfRule type="expression" dxfId="2" priority="882" stopIfTrue="1">
      <formula>SUM(AF9:AF25)&gt;21</formula>
    </cfRule>
  </conditionalFormatting>
  <conditionalFormatting sqref="AA3">
    <cfRule type="expression" dxfId="1" priority="883" stopIfTrue="1">
      <formula>SUM(AE9:AE43)&lt;66</formula>
    </cfRule>
    <cfRule type="expression" dxfId="0" priority="884" stopIfTrue="1">
      <formula>SUM(AE9:AE43)&gt;66</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C15" sqref="C15"/>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6" t="s">
        <v>2</v>
      </c>
      <c r="B1" s="176"/>
      <c r="C1" s="176"/>
      <c r="D1" s="176"/>
      <c r="E1" s="176"/>
      <c r="F1" s="176"/>
      <c r="G1" s="5"/>
      <c r="H1" s="5"/>
    </row>
    <row r="2" spans="1:8" s="8" customFormat="1" ht="15.9" customHeight="1" x14ac:dyDescent="0.3">
      <c r="A2" s="177" t="s">
        <v>3</v>
      </c>
      <c r="B2" s="177"/>
      <c r="C2" s="177"/>
      <c r="D2" s="177"/>
      <c r="E2" s="177"/>
      <c r="F2" s="177"/>
      <c r="G2" s="7"/>
      <c r="H2" s="7"/>
    </row>
    <row r="3" spans="1:8" s="8" customFormat="1" ht="14.85" customHeight="1" x14ac:dyDescent="0.3">
      <c r="A3" s="177" t="s">
        <v>82</v>
      </c>
      <c r="B3" s="177"/>
      <c r="C3" s="177"/>
      <c r="D3" s="177"/>
      <c r="E3" s="177"/>
      <c r="F3" s="17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8" t="str">
        <f>'AGED-AGBE'!B1:Q1</f>
        <v>Name, Student's</v>
      </c>
      <c r="C7" s="178"/>
      <c r="D7" s="178"/>
      <c r="E7" s="179"/>
      <c r="F7" s="180"/>
      <c r="G7" s="7"/>
      <c r="H7" s="7"/>
    </row>
    <row r="8" spans="1:8" s="8" customFormat="1" ht="10.5" customHeight="1" x14ac:dyDescent="0.3">
      <c r="A8" s="24"/>
      <c r="B8" s="24"/>
      <c r="C8" s="24"/>
      <c r="D8" s="24"/>
      <c r="E8" s="105"/>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1" t="str">
        <f>'AGED-AGBE'!S1</f>
        <v>999-999-99</v>
      </c>
      <c r="C10" s="181"/>
      <c r="D10" s="181"/>
      <c r="E10" s="128">
        <f>'AGED-AGBE'!Q15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6"/>
      <c r="B13" s="182"/>
      <c r="C13" s="182"/>
      <c r="D13" s="182"/>
      <c r="E13" s="183" t="str">
        <f>'AGED-AGBE'!Z1</f>
        <v>AGED-AGBE</v>
      </c>
      <c r="F13" s="183"/>
      <c r="G13" s="184"/>
      <c r="H13" s="7"/>
    </row>
    <row r="14" spans="1:8" s="8" customFormat="1" ht="10.5" customHeight="1" x14ac:dyDescent="0.3">
      <c r="A14" s="9"/>
      <c r="B14" s="185"/>
      <c r="C14" s="185"/>
      <c r="D14" s="6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8" t="str">
        <f>'AGED-AGBE'!AG1</f>
        <v>ADVISOR</v>
      </c>
      <c r="C16" s="178"/>
      <c r="D16" s="14"/>
      <c r="E16" s="118" t="str">
        <f>'AGED-AGBE'!Q18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6" t="s">
        <v>12</v>
      </c>
      <c r="C18" s="186"/>
      <c r="D18" s="186"/>
      <c r="E18" s="13" t="s">
        <v>13</v>
      </c>
      <c r="F18" s="10"/>
      <c r="G18" s="7"/>
      <c r="H18" s="7"/>
    </row>
    <row r="19" spans="1:8" s="8" customFormat="1" ht="15.9" customHeight="1" x14ac:dyDescent="0.3">
      <c r="A19" s="9"/>
      <c r="B19" s="186"/>
      <c r="C19" s="186"/>
      <c r="D19" s="186"/>
      <c r="E19" s="118" t="str">
        <f>'AGED-AGBE'!Q21</f>
        <v>N/A</v>
      </c>
      <c r="F19" s="10"/>
      <c r="G19" s="7"/>
      <c r="H19" s="7"/>
    </row>
    <row r="20" spans="1:8" s="8" customFormat="1" ht="21.15" customHeight="1" x14ac:dyDescent="0.35">
      <c r="A20" s="11" t="s">
        <v>66</v>
      </c>
      <c r="B20" s="12"/>
      <c r="C20" s="119">
        <f>'AGED-AGBE'!Q17</f>
        <v>0</v>
      </c>
      <c r="D20" s="108"/>
      <c r="E20" s="10" t="s">
        <v>54</v>
      </c>
      <c r="F20" s="129">
        <f>'AGED-AGBE'!Q19</f>
        <v>0</v>
      </c>
      <c r="G20" s="7"/>
      <c r="H20" s="7"/>
    </row>
    <row r="21" spans="1:8" s="8" customFormat="1" ht="18" x14ac:dyDescent="0.35">
      <c r="A21" s="11" t="s">
        <v>14</v>
      </c>
      <c r="B21" s="12"/>
      <c r="C21" s="175"/>
      <c r="D21" s="175"/>
      <c r="E21" s="10" t="s">
        <v>55</v>
      </c>
      <c r="F21" s="129">
        <f>'AGED-AGBE'!Q20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0"/>
      <c r="C25" s="171"/>
      <c r="D25" s="171"/>
      <c r="E25" s="171"/>
      <c r="F25" s="17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9"/>
      <c r="E27" s="10" t="s">
        <v>56</v>
      </c>
      <c r="F27" s="10"/>
      <c r="G27" s="7"/>
      <c r="H27" s="7"/>
    </row>
    <row r="28" spans="1:8" s="8" customFormat="1" ht="21.15" hidden="1" customHeight="1" x14ac:dyDescent="0.3">
      <c r="A28" s="9"/>
      <c r="B28" s="172"/>
      <c r="C28" s="172"/>
      <c r="D28" s="103"/>
      <c r="E28" s="10"/>
      <c r="F28" s="10"/>
      <c r="G28" s="7"/>
      <c r="H28" s="7"/>
    </row>
    <row r="29" spans="1:8" s="8" customFormat="1" ht="19.5" customHeight="1" x14ac:dyDescent="0.3">
      <c r="A29" s="110"/>
      <c r="B29" s="173"/>
      <c r="C29" s="173"/>
      <c r="D29" s="173"/>
      <c r="E29" s="174"/>
      <c r="F29" s="174"/>
      <c r="G29" s="7"/>
      <c r="H29" s="7"/>
    </row>
    <row r="30" spans="1:8" s="8" customFormat="1" ht="6.9" customHeight="1" x14ac:dyDescent="0.35">
      <c r="A30" s="11"/>
      <c r="B30" s="9"/>
      <c r="C30" s="9"/>
      <c r="D30" s="111"/>
      <c r="E30" s="10"/>
      <c r="F30" s="10"/>
      <c r="G30" s="7"/>
      <c r="H30" s="7"/>
    </row>
    <row r="31" spans="1:8" s="8" customFormat="1" ht="19.5" customHeight="1" x14ac:dyDescent="0.35">
      <c r="A31" s="11" t="s">
        <v>17</v>
      </c>
      <c r="B31" s="9"/>
      <c r="C31" s="9"/>
      <c r="D31" s="18"/>
      <c r="E31" s="107"/>
      <c r="F31" s="10"/>
      <c r="G31" s="7"/>
      <c r="H31" s="7"/>
    </row>
    <row r="32" spans="1:8" s="8" customFormat="1" ht="15.9" customHeight="1" x14ac:dyDescent="0.35">
      <c r="A32" s="9"/>
      <c r="B32" s="112"/>
      <c r="C32" s="11"/>
      <c r="D32" s="11"/>
      <c r="E32" s="10" t="s">
        <v>67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13"/>
      <c r="F38" s="113"/>
      <c r="G38" s="21"/>
      <c r="H38" s="21"/>
    </row>
    <row r="39" spans="1:9" ht="15.6" x14ac:dyDescent="0.3">
      <c r="A39" s="20"/>
      <c r="B39" s="169" t="s">
        <v>79</v>
      </c>
      <c r="C39" s="169"/>
      <c r="D39" s="169"/>
      <c r="E39" s="169"/>
      <c r="F39" s="169"/>
      <c r="G39" s="169"/>
      <c r="H39" s="169"/>
      <c r="I39" s="169"/>
    </row>
    <row r="40" spans="1:9" x14ac:dyDescent="0.25">
      <c r="A40" s="19"/>
      <c r="B40" s="19"/>
      <c r="C40" s="19"/>
      <c r="D40" s="19"/>
      <c r="E40" s="20"/>
      <c r="F40" s="20"/>
      <c r="G40" s="21"/>
      <c r="H40" s="21"/>
    </row>
    <row r="41" spans="1:9" ht="3.75" customHeight="1" x14ac:dyDescent="0.25">
      <c r="A41" s="19"/>
      <c r="B41" s="19"/>
      <c r="C41" s="19"/>
      <c r="D41" s="19"/>
      <c r="E41" s="113"/>
      <c r="F41" s="113"/>
      <c r="G41" s="21"/>
      <c r="H41" s="21"/>
    </row>
    <row r="42" spans="1:9" ht="14.85" customHeight="1" x14ac:dyDescent="0.3">
      <c r="A42" s="19"/>
      <c r="B42" s="169" t="s">
        <v>80</v>
      </c>
      <c r="C42" s="169"/>
      <c r="D42" s="169"/>
      <c r="E42" s="169"/>
      <c r="F42" s="169"/>
      <c r="G42" s="169"/>
      <c r="H42" s="169"/>
      <c r="I42" s="169"/>
    </row>
    <row r="43" spans="1:9" x14ac:dyDescent="0.25">
      <c r="C43" s="113"/>
      <c r="D43" s="113"/>
    </row>
    <row r="44" spans="1:9" x14ac:dyDescent="0.25">
      <c r="E44" s="113"/>
      <c r="F44" s="113"/>
    </row>
    <row r="45" spans="1:9" ht="13.65" customHeight="1" x14ac:dyDescent="0.3">
      <c r="B45" s="169" t="s">
        <v>81</v>
      </c>
      <c r="C45" s="169"/>
      <c r="D45" s="169"/>
      <c r="E45" s="169"/>
      <c r="F45" s="169"/>
      <c r="G45" s="169"/>
      <c r="H45" s="169"/>
      <c r="I45" s="169"/>
    </row>
    <row r="46" spans="1:9" x14ac:dyDescent="0.25">
      <c r="C46" s="114"/>
      <c r="D46" s="114"/>
    </row>
  </sheetData>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C59" sqref="C59"/>
    </sheetView>
  </sheetViews>
  <sheetFormatPr defaultRowHeight="13.2" x14ac:dyDescent="0.25"/>
  <cols>
    <col min="1" max="1" width="104.6640625" customWidth="1"/>
  </cols>
  <sheetData/>
  <sheetProtection algorithmName="SHA-512" hashValue="cGG9zPCuTzB9dyBNfdDj1ImktC3oEzF4hylj6QPC7R4C6r/jZ7gd9vzYAtb68r4QZVQ8LilVChUpsJwB9N+QmA==" saltValue="hnxD8eD5zuPLnxE4WSyfe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AGED-AGBE</vt:lpstr>
      <vt:lpstr>GRAD CHECK</vt:lpstr>
      <vt:lpstr>ADVISOR'S NOTES</vt:lpstr>
      <vt:lpstr>CourseLeaf Degree Sheet</vt:lpstr>
      <vt:lpstr>'AGED-AGBE'!Print_Area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2018-06-13T14:51:24Z</cp:lastPrinted>
  <dcterms:created xsi:type="dcterms:W3CDTF">2011-07-12T20:37:04Z</dcterms:created>
  <dcterms:modified xsi:type="dcterms:W3CDTF">2020-06-30T14:56:29Z</dcterms:modified>
</cp:coreProperties>
</file>