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7-2018\"/>
    </mc:Choice>
  </mc:AlternateContent>
  <bookViews>
    <workbookView xWindow="0" yWindow="0" windowWidth="23040" windowHeight="9192"/>
  </bookViews>
  <sheets>
    <sheet name="ANSI-ABIO" sheetId="3" r:id="rId1"/>
    <sheet name="GRAD CHECK" sheetId="5" r:id="rId2"/>
    <sheet name="ADVISOR'S NOTES" sheetId="1" r:id="rId3"/>
    <sheet name="CONCENTRATION SHEET" sheetId="6" r:id="rId4"/>
  </sheets>
  <definedNames>
    <definedName name="_xlnm.Print_Area" localSheetId="0">'ANSI-ABIO'!$A$1:$AJ$45</definedName>
    <definedName name="_xlnm.Print_Area" localSheetId="1">'GRAD CHECK'!$A$1:$I$46</definedName>
  </definedNames>
  <calcPr calcId="162913"/>
</workbook>
</file>

<file path=xl/calcChain.xml><?xml version="1.0" encoding="utf-8"?>
<calcChain xmlns="http://schemas.openxmlformats.org/spreadsheetml/2006/main">
  <c r="AF41" i="3" l="1"/>
  <c r="AE41" i="3"/>
  <c r="AD41" i="3"/>
  <c r="AF31" i="3" l="1"/>
  <c r="AE31" i="3"/>
  <c r="AD31" i="3"/>
  <c r="AF32" i="3"/>
  <c r="AE32" i="3"/>
  <c r="AD32" i="3"/>
  <c r="AF28" i="3"/>
  <c r="AE28" i="3"/>
  <c r="AD28" i="3"/>
  <c r="AD29" i="3"/>
  <c r="AE29" i="3"/>
  <c r="AF29" i="3"/>
  <c r="AF30" i="3"/>
  <c r="AE30" i="3"/>
  <c r="AD30" i="3"/>
  <c r="G18" i="3"/>
  <c r="F18" i="3"/>
  <c r="E18" i="3"/>
  <c r="E10" i="5" l="1"/>
  <c r="B16" i="5" l="1"/>
  <c r="E13" i="5"/>
  <c r="B10" i="5"/>
  <c r="B7" i="5"/>
  <c r="AF34" i="3" l="1"/>
  <c r="AE34" i="3"/>
  <c r="AD34" i="3"/>
  <c r="AF33" i="3"/>
  <c r="AE33" i="3"/>
  <c r="AD33" i="3"/>
  <c r="AF27" i="3"/>
  <c r="AE27" i="3"/>
  <c r="AD27" i="3"/>
  <c r="G16" i="3" l="1"/>
  <c r="F16" i="3"/>
  <c r="E16" i="3"/>
  <c r="G8" i="3"/>
  <c r="F8" i="3"/>
  <c r="E8" i="3"/>
  <c r="AF40" i="3" l="1"/>
  <c r="AE40" i="3"/>
  <c r="AD40" i="3"/>
  <c r="AF39" i="3"/>
  <c r="AE39" i="3"/>
  <c r="AD39" i="3"/>
  <c r="AF23" i="3"/>
  <c r="AE23" i="3"/>
  <c r="AD23" i="3"/>
  <c r="E22" i="3"/>
  <c r="F22" i="3"/>
  <c r="G22" i="3"/>
  <c r="O43" i="3" l="1"/>
  <c r="N43" i="3"/>
  <c r="M43" i="3"/>
  <c r="G42" i="3"/>
  <c r="F42" i="3"/>
  <c r="E42" i="3"/>
  <c r="O42" i="3"/>
  <c r="N42" i="3"/>
  <c r="M42" i="3"/>
  <c r="G41" i="3"/>
  <c r="F41" i="3"/>
  <c r="E41" i="3"/>
  <c r="O41" i="3"/>
  <c r="N41" i="3"/>
  <c r="M41" i="3"/>
  <c r="G40" i="3"/>
  <c r="F40" i="3"/>
  <c r="E40" i="3"/>
  <c r="O40" i="3"/>
  <c r="N40" i="3"/>
  <c r="M40" i="3"/>
  <c r="G39" i="3"/>
  <c r="F39" i="3"/>
  <c r="E39" i="3"/>
  <c r="O39" i="3"/>
  <c r="N39" i="3"/>
  <c r="M39" i="3"/>
  <c r="G38" i="3"/>
  <c r="F38" i="3"/>
  <c r="E38" i="3"/>
  <c r="O38" i="3"/>
  <c r="N38" i="3"/>
  <c r="M38" i="3"/>
  <c r="G37" i="3"/>
  <c r="F37" i="3"/>
  <c r="E37" i="3"/>
  <c r="O37" i="3"/>
  <c r="N37" i="3"/>
  <c r="M37" i="3"/>
  <c r="G36" i="3"/>
  <c r="F36" i="3"/>
  <c r="E36" i="3"/>
  <c r="O36" i="3"/>
  <c r="N36" i="3"/>
  <c r="M36" i="3"/>
  <c r="G35" i="3"/>
  <c r="F35" i="3"/>
  <c r="E35" i="3"/>
  <c r="O35" i="3"/>
  <c r="N35" i="3"/>
  <c r="M35" i="3"/>
  <c r="G34" i="3"/>
  <c r="F34" i="3"/>
  <c r="E34" i="3"/>
  <c r="O34" i="3"/>
  <c r="N34" i="3"/>
  <c r="M34" i="3"/>
  <c r="G33" i="3"/>
  <c r="F33" i="3"/>
  <c r="E33" i="3"/>
  <c r="O33" i="3"/>
  <c r="N33" i="3"/>
  <c r="M33" i="3"/>
  <c r="G32" i="3"/>
  <c r="F32" i="3"/>
  <c r="E32" i="3"/>
  <c r="O32" i="3"/>
  <c r="N32" i="3"/>
  <c r="M32" i="3"/>
  <c r="G31" i="3"/>
  <c r="F31" i="3"/>
  <c r="E31" i="3"/>
  <c r="O31" i="3"/>
  <c r="N31" i="3"/>
  <c r="M31" i="3"/>
  <c r="G30" i="3"/>
  <c r="F30" i="3"/>
  <c r="E30" i="3"/>
  <c r="O30" i="3"/>
  <c r="N30" i="3"/>
  <c r="M30" i="3"/>
  <c r="G29" i="3"/>
  <c r="F29" i="3"/>
  <c r="E29" i="3"/>
  <c r="O29" i="3"/>
  <c r="N29" i="3"/>
  <c r="M29" i="3"/>
  <c r="G28" i="3"/>
  <c r="F28" i="3"/>
  <c r="E28" i="3"/>
  <c r="G23" i="3"/>
  <c r="F23" i="3"/>
  <c r="E23" i="3"/>
  <c r="AF24" i="3"/>
  <c r="AE24" i="3"/>
  <c r="AD24" i="3"/>
  <c r="AF22" i="3"/>
  <c r="AE22" i="3"/>
  <c r="AD22" i="3"/>
  <c r="G21" i="3"/>
  <c r="F21" i="3"/>
  <c r="E21" i="3"/>
  <c r="G20" i="3"/>
  <c r="F20" i="3"/>
  <c r="E20" i="3"/>
  <c r="G19" i="3"/>
  <c r="F19" i="3"/>
  <c r="E19" i="3"/>
  <c r="G17" i="3"/>
  <c r="F17" i="3"/>
  <c r="E17" i="3"/>
  <c r="V15" i="3"/>
  <c r="U15" i="3"/>
  <c r="T15" i="3"/>
  <c r="G15" i="3"/>
  <c r="F15" i="3"/>
  <c r="E15" i="3"/>
  <c r="G14" i="3"/>
  <c r="F14" i="3"/>
  <c r="E14" i="3"/>
  <c r="G13" i="3"/>
  <c r="F13" i="3"/>
  <c r="E13" i="3"/>
  <c r="V13" i="3"/>
  <c r="U13" i="3"/>
  <c r="T13" i="3"/>
  <c r="AF13" i="3"/>
  <c r="AE13" i="3"/>
  <c r="AD13" i="3"/>
  <c r="V12" i="3"/>
  <c r="U12" i="3"/>
  <c r="T12" i="3"/>
  <c r="G12" i="3"/>
  <c r="F12" i="3"/>
  <c r="E12" i="3"/>
  <c r="AF12" i="3"/>
  <c r="AE12" i="3"/>
  <c r="AD12" i="3"/>
  <c r="V11" i="3"/>
  <c r="U11" i="3"/>
  <c r="T11" i="3"/>
  <c r="G11" i="3"/>
  <c r="F11" i="3"/>
  <c r="E11" i="3"/>
  <c r="AF11" i="3"/>
  <c r="AE11" i="3"/>
  <c r="AD11" i="3"/>
  <c r="V10" i="3"/>
  <c r="U10" i="3"/>
  <c r="T10" i="3"/>
  <c r="G10" i="3"/>
  <c r="F10" i="3"/>
  <c r="E10" i="3"/>
  <c r="AF10" i="3"/>
  <c r="AE10" i="3"/>
  <c r="AD10" i="3"/>
  <c r="V9" i="3"/>
  <c r="U9" i="3"/>
  <c r="T9" i="3"/>
  <c r="G9" i="3"/>
  <c r="F9" i="3"/>
  <c r="E9" i="3"/>
  <c r="AF9" i="3"/>
  <c r="AE9" i="3"/>
  <c r="AD9" i="3"/>
  <c r="V8" i="3"/>
  <c r="U8" i="3"/>
  <c r="T8" i="3"/>
  <c r="V7" i="3"/>
  <c r="U7" i="3"/>
  <c r="T7" i="3"/>
  <c r="G7" i="3"/>
  <c r="Q20" i="3" s="1"/>
  <c r="F7" i="3"/>
  <c r="Q21" i="3" s="1"/>
  <c r="E7" i="3"/>
  <c r="Q23" i="3" l="1"/>
  <c r="Q24" i="3" s="1"/>
  <c r="Q22" i="3"/>
  <c r="F20" i="5" s="1"/>
  <c r="E16" i="5"/>
  <c r="C20" i="5"/>
  <c r="F21" i="5" l="1"/>
  <c r="E19" i="5"/>
</calcChain>
</file>

<file path=xl/comments1.xml><?xml version="1.0" encoding="utf-8"?>
<comments xmlns="http://schemas.openxmlformats.org/spreadsheetml/2006/main">
  <authors>
    <author>Salas, Anna M</author>
    <author>Hood, Patty</author>
    <author>Mangold, Rose</author>
    <author>Windows User</author>
  </authors>
  <commentList>
    <comment ref="C7" authorId="0" shapeId="0">
      <text>
        <r>
          <rPr>
            <sz val="9"/>
            <color indexed="81"/>
            <rFont val="Tahoma"/>
            <charset val="1"/>
          </rPr>
          <t xml:space="preserve">or 1313
</t>
        </r>
      </text>
    </comment>
    <comment ref="C8" authorId="0" shapeId="0">
      <text>
        <r>
          <rPr>
            <sz val="9"/>
            <color indexed="81"/>
            <rFont val="Tahoma"/>
            <family val="2"/>
          </rPr>
          <t>or 1413 or 3323</t>
        </r>
        <r>
          <rPr>
            <sz val="9"/>
            <color indexed="81"/>
            <rFont val="Tahoma"/>
            <charset val="1"/>
          </rPr>
          <t xml:space="preserve">
</t>
        </r>
      </text>
    </comment>
    <comment ref="C9" authorId="1" shapeId="0">
      <text>
        <r>
          <rPr>
            <sz val="9"/>
            <color indexed="81"/>
            <rFont val="Tahoma"/>
            <family val="2"/>
          </rPr>
          <t xml:space="preserve">HIST 1483 or HIST 1493
</t>
        </r>
      </text>
    </comment>
    <comment ref="S10" authorId="2" shapeId="0">
      <text>
        <r>
          <rPr>
            <sz val="9"/>
            <color indexed="81"/>
            <rFont val="Tahoma"/>
            <family val="2"/>
          </rPr>
          <t xml:space="preserve">OR ANSI 2233
</t>
        </r>
      </text>
    </comment>
    <comment ref="S11" authorId="1" shapeId="0">
      <text>
        <r>
          <rPr>
            <sz val="9"/>
            <color indexed="81"/>
            <rFont val="Tahoma"/>
            <family val="2"/>
          </rPr>
          <t xml:space="preserve">or 1215
</t>
        </r>
      </text>
    </comment>
    <comment ref="C12" authorId="3" shapeId="0">
      <text>
        <r>
          <rPr>
            <sz val="9"/>
            <color indexed="81"/>
            <rFont val="Tahoma"/>
            <family val="2"/>
          </rPr>
          <t xml:space="preserve">or STAT 2013
or STAT 2023
</t>
        </r>
      </text>
    </comment>
    <comment ref="S12" authorId="1" shapeId="0">
      <text>
        <r>
          <rPr>
            <sz val="9"/>
            <color indexed="81"/>
            <rFont val="Tahoma"/>
            <family val="2"/>
          </rPr>
          <t xml:space="preserve">or ENGL 3323
</t>
        </r>
      </text>
    </comment>
    <comment ref="S13" authorId="1" shapeId="0">
      <text>
        <r>
          <rPr>
            <sz val="9"/>
            <color indexed="81"/>
            <rFont val="Tahoma"/>
            <family val="2"/>
          </rPr>
          <t xml:space="preserve">or SPCH 2713
or SPCH 3733
</t>
        </r>
      </text>
    </comment>
    <comment ref="C18" authorId="1" shapeId="0">
      <text>
        <r>
          <rPr>
            <sz val="9"/>
            <color indexed="81"/>
            <rFont val="Tahoma"/>
            <family val="2"/>
          </rPr>
          <t xml:space="preserve">Courses designated
A, H, N, or S
</t>
        </r>
      </text>
    </comment>
    <comment ref="C19" authorId="1" shapeId="0">
      <text>
        <r>
          <rPr>
            <sz val="9"/>
            <color indexed="81"/>
            <rFont val="Tahoma"/>
            <family val="2"/>
          </rPr>
          <t xml:space="preserve">Courses designated
A, H, N, or S
</t>
        </r>
      </text>
    </comment>
    <comment ref="AC27" authorId="1" shapeId="0">
      <text>
        <r>
          <rPr>
            <sz val="9"/>
            <color indexed="81"/>
            <rFont val="Tahoma"/>
            <family val="2"/>
          </rPr>
          <t>or 1225</t>
        </r>
      </text>
    </comment>
    <comment ref="AC30" authorId="1" shapeId="0">
      <text>
        <r>
          <rPr>
            <sz val="9"/>
            <color indexed="81"/>
            <rFont val="Tahoma"/>
            <family val="2"/>
          </rPr>
          <t xml:space="preserve">or 1114
</t>
        </r>
      </text>
    </comment>
    <comment ref="AC31" authorId="1" shapeId="0">
      <text>
        <r>
          <rPr>
            <sz val="9"/>
            <color indexed="81"/>
            <rFont val="Tahoma"/>
            <family val="2"/>
          </rPr>
          <t xml:space="preserve">or BIOL 4215
</t>
        </r>
      </text>
    </comment>
    <comment ref="AC32" authorId="1" shapeId="0">
      <text>
        <r>
          <rPr>
            <sz val="9"/>
            <color indexed="81"/>
            <rFont val="Tahoma"/>
            <family val="2"/>
          </rPr>
          <t xml:space="preserve">or BIOL 1604 or 3204
</t>
        </r>
      </text>
    </comment>
    <comment ref="AC34" authorId="1" shapeId="0">
      <text>
        <r>
          <rPr>
            <sz val="9"/>
            <color indexed="81"/>
            <rFont val="Tahoma"/>
            <family val="2"/>
          </rPr>
          <t xml:space="preserve">5 hours upper division organic chemistry
</t>
        </r>
      </text>
    </comment>
  </commentList>
</comments>
</file>

<file path=xl/sharedStrings.xml><?xml version="1.0" encoding="utf-8"?>
<sst xmlns="http://schemas.openxmlformats.org/spreadsheetml/2006/main" count="194" uniqueCount="157">
  <si>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</si>
  <si>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</si>
  <si>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</si>
  <si>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</si>
  <si>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</si>
  <si>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</si>
  <si>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</si>
  <si>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</si>
  <si>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</si>
  <si>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</si>
  <si>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</si>
  <si>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</si>
  <si>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</si>
  <si>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</si>
  <si>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</si>
  <si>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</si>
  <si>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</si>
  <si>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</si>
  <si>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</si>
  <si>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</si>
  <si>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</si>
  <si>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</si>
  <si>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</si>
  <si>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</si>
  <si>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</si>
  <si>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</si>
  <si>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</si>
  <si>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</si>
  <si>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</si>
  <si>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</si>
  <si>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</si>
  <si>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</si>
  <si>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</si>
  <si>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</si>
  <si>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</si>
  <si>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BIOC</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</si>
  <si>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</si>
  <si>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</si>
  <si>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</si>
  <si>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</si>
  <si>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</si>
  <si>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</si>
  <si>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</si>
  <si>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</si>
  <si>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</si>
  <si>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</si>
  <si>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</si>
  <si>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</si>
  <si>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</si>
  <si>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</si>
  <si>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</si>
  <si>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</si>
  <si>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</si>
  <si>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PHYS</t>
  </si>
  <si>
    <t>(D)</t>
  </si>
  <si>
    <t>PLNT</t>
  </si>
  <si>
    <t>ANSI</t>
  </si>
  <si>
    <t>MICR</t>
  </si>
  <si>
    <t xml:space="preserve">Ag Elect </t>
  </si>
  <si>
    <t>ANSI-ABIO</t>
  </si>
  <si>
    <t>9 HOURS FROM:</t>
  </si>
  <si>
    <t>Elective Hours:</t>
  </si>
  <si>
    <t>Name, Student's</t>
  </si>
  <si>
    <t>999-999-99</t>
  </si>
  <si>
    <t>Total Hours to Date:</t>
  </si>
  <si>
    <t>(hrs. = current courses + deficiencies)</t>
  </si>
  <si>
    <t>APPROVED BY:</t>
  </si>
  <si>
    <r>
      <t>________________________________________________________________________</t>
    </r>
    <r>
      <rPr>
        <sz val="12"/>
        <rFont val="Times New Roman"/>
        <family val="1"/>
      </rPr>
      <t>Assoc. Dean and Date</t>
    </r>
  </si>
  <si>
    <r>
      <t>_______________________________________________________________</t>
    </r>
    <r>
      <rPr>
        <sz val="12"/>
        <rFont val="Times New Roman"/>
        <family val="1"/>
      </rPr>
      <t xml:space="preserve"> Department Head and Date</t>
    </r>
  </si>
  <si>
    <r>
      <t>________________________________________________________________________</t>
    </r>
    <r>
      <rPr>
        <sz val="12"/>
        <rFont val="Times New Roman"/>
        <family val="1"/>
      </rPr>
      <t xml:space="preserve"> Adviser and Date</t>
    </r>
  </si>
  <si>
    <t>ADVISOR</t>
  </si>
  <si>
    <t>(N)</t>
  </si>
  <si>
    <t>GENED</t>
  </si>
  <si>
    <t>College/Dept. Requirements: 21 Hours</t>
  </si>
  <si>
    <t>AGCM</t>
  </si>
  <si>
    <t>Major Requirements: 59 Hours</t>
  </si>
  <si>
    <t>Core Courses: 15 Hours</t>
  </si>
  <si>
    <t>Additional Core: 29 Hours</t>
  </si>
  <si>
    <t>RELATED COURSES 6 HOURS FROM:</t>
  </si>
  <si>
    <t>General Education Requirements: 40 Hours</t>
  </si>
  <si>
    <t>2017-18</t>
  </si>
  <si>
    <t>COLLEGE OF AGRICULTURAL SCIENCES AND NATURAL RESOURCES</t>
  </si>
  <si>
    <t>COLLEGE OF AGRICULTURAL SCIENCES &amp; NATURAL RESOURCES</t>
  </si>
  <si>
    <t>OKLAHOMA STATE UNIVERSITY</t>
  </si>
  <si>
    <t>Requirements for Students Matriculating in or before Academic Year 2017-2018</t>
  </si>
  <si>
    <t>BACHELOR of SCIENCE in AGRICULTURAL SCIENCES and NATURAL RESOURCES</t>
  </si>
  <si>
    <t>MAJOR: Animal Science                                                            OPTION: Animal Biotechnology</t>
  </si>
  <si>
    <t>Minimum Overall Grade Point Average:  2.00 Total Hours:  120</t>
  </si>
  <si>
    <t xml:space="preserve">   (cumulative graduation/retention GPA)</t>
  </si>
  <si>
    <r>
      <t xml:space="preserve">      </t>
    </r>
    <r>
      <rPr>
        <i/>
        <sz val="8"/>
        <rFont val="Cambria"/>
        <family val="1"/>
      </rPr>
      <t>Other GPA requirements, see below.</t>
    </r>
  </si>
  <si>
    <t>General Education Requirements:  40 Hours</t>
  </si>
  <si>
    <t>Area</t>
  </si>
  <si>
    <t>Hours</t>
  </si>
  <si>
    <t>To be selected from:</t>
  </si>
  <si>
    <r>
      <t xml:space="preserve">Core Courses:   </t>
    </r>
    <r>
      <rPr>
        <b/>
        <u/>
        <sz val="9"/>
        <color rgb="FF000000"/>
        <rFont val="Cambria"/>
        <family val="1"/>
      </rPr>
      <t>24 hours</t>
    </r>
  </si>
  <si>
    <t>ANSI 3423, 3443, 3543, 4843, 4863</t>
  </si>
  <si>
    <r>
      <t>6 hours from :</t>
    </r>
    <r>
      <rPr>
        <sz val="8"/>
        <color rgb="FF000000"/>
        <rFont val="Arial Narrow"/>
        <family val="2"/>
      </rPr>
      <t xml:space="preserve"> ANSI 3433, 3623, 3653   and </t>
    </r>
  </si>
  <si>
    <r>
      <t>3 hours from:</t>
    </r>
    <r>
      <rPr>
        <sz val="8"/>
        <color rgb="FF000000"/>
        <rFont val="Arial Narrow"/>
        <family val="2"/>
      </rPr>
      <t xml:space="preserve">  ANSI 4023, 4423, 4543, 4553, 4613, 4633, 4643, 4703, 4713</t>
    </r>
  </si>
  <si>
    <r>
      <t>9 hours from</t>
    </r>
    <r>
      <rPr>
        <sz val="8"/>
        <color rgb="FF000000"/>
        <rFont val="Arial Narrow"/>
        <family val="2"/>
      </rPr>
      <t>:  ANSI 4803; MICR 3323, 3253, 4123, 4233; BIOL 4134, 4283</t>
    </r>
  </si>
  <si>
    <r>
      <t xml:space="preserve">Additional Core Courses:  </t>
    </r>
    <r>
      <rPr>
        <b/>
        <u/>
        <sz val="8"/>
        <rFont val="Arial Narrow"/>
        <family val="2"/>
      </rPr>
      <t>29 hours</t>
    </r>
  </si>
  <si>
    <t>CHEM 1225 or 1515</t>
  </si>
  <si>
    <t>MICR 2123, 2132, PHYS 1014 or 1114,</t>
  </si>
  <si>
    <t>MICR 3033 or BIOL 4215</t>
  </si>
  <si>
    <t>ANSI 3414 or BIOL 1604 or 3204</t>
  </si>
  <si>
    <t>5 hours upper division organic chemistry</t>
  </si>
  <si>
    <t>BIOC 3653</t>
  </si>
  <si>
    <r>
      <t xml:space="preserve">Related Courses: </t>
    </r>
    <r>
      <rPr>
        <b/>
        <u/>
        <sz val="9"/>
        <rFont val="Cambria"/>
        <family val="1"/>
      </rPr>
      <t>6 hours</t>
    </r>
    <r>
      <rPr>
        <b/>
        <sz val="9"/>
        <rFont val="Cambria"/>
        <family val="1"/>
      </rPr>
      <t xml:space="preserve"> </t>
    </r>
  </si>
  <si>
    <r>
      <t xml:space="preserve">  </t>
    </r>
    <r>
      <rPr>
        <u/>
        <sz val="8"/>
        <rFont val="Arial Narrow"/>
        <family val="2"/>
      </rPr>
      <t>Minimum of 3 upper division hours required</t>
    </r>
    <r>
      <rPr>
        <sz val="8"/>
        <rFont val="Arial Narrow"/>
        <family val="2"/>
      </rPr>
      <t xml:space="preserve">: </t>
    </r>
  </si>
  <si>
    <t xml:space="preserve">      ANSI       3903 or any course designated (I)</t>
  </si>
  <si>
    <t xml:space="preserve">      ANSI       1111, 3333, 4803, 4910 (1-12 hours)</t>
  </si>
  <si>
    <t xml:space="preserve">      MATH     2144, 2153, 2163</t>
  </si>
  <si>
    <t xml:space="preserve">      PHYS     1214</t>
  </si>
  <si>
    <t xml:space="preserve">      BIOC</t>
  </si>
  <si>
    <t xml:space="preserve">      BIOL</t>
  </si>
  <si>
    <t xml:space="preserve">      ENTO</t>
  </si>
  <si>
    <t xml:space="preserve">      FDSC</t>
  </si>
  <si>
    <t xml:space="preserve">      MICR</t>
  </si>
  <si>
    <t xml:space="preserve">      STAT</t>
  </si>
  <si>
    <t xml:space="preserve">      No more than 3 hours from ANSI 4900.</t>
  </si>
  <si>
    <t>English Composition</t>
  </si>
  <si>
    <r>
      <t xml:space="preserve">ENGL 1113 (or 1313) and ENGL 1213 (or 1413 or 3323) </t>
    </r>
    <r>
      <rPr>
        <sz val="7"/>
        <rFont val="Arial Narrow"/>
        <family val="2"/>
      </rPr>
      <t>(See Academic Regulation 3.5 in Catalog)</t>
    </r>
  </si>
  <si>
    <t>American History &amp; Government</t>
  </si>
  <si>
    <t>HIST 1103 (or 1483 or 1493) and POLS 1113</t>
  </si>
  <si>
    <t>Analytical &amp; Quantitative Thought (A)</t>
  </si>
  <si>
    <t>MATH 1513*; MATH 1613* or STAT 2013* or STAT 2023*</t>
  </si>
  <si>
    <t>Humanities (H)</t>
  </si>
  <si>
    <t>Courses designated (H)</t>
  </si>
  <si>
    <t>Natural Sciences (N)</t>
  </si>
  <si>
    <t xml:space="preserve">   Must include one Laboratory</t>
  </si>
  <si>
    <t xml:space="preserve">   Science (L) course.</t>
  </si>
  <si>
    <t>BIOL 1114*; Any course designated (N)</t>
  </si>
  <si>
    <t>Social &amp; Behavioral Sciences (S)</t>
  </si>
  <si>
    <t>AGEC 1113*</t>
  </si>
  <si>
    <t>Additional General Education</t>
  </si>
  <si>
    <t>Courses designated A, H, N, or S</t>
  </si>
  <si>
    <t>Diversity(D) &amp; International Dimension(I)</t>
  </si>
  <si>
    <t>May be completed in any part of the degree plan.</t>
  </si>
  <si>
    <t>At least one Diversity (D) course</t>
  </si>
  <si>
    <t>At least one International Dimension (I) course</t>
  </si>
  <si>
    <t>*College &amp; Departmental requirements that may be used to meet GE requirements.</t>
  </si>
  <si>
    <t>College/Departmental Requirements:  21 Hours</t>
  </si>
  <si>
    <t>Agricultural Sciences and Natural Resources</t>
  </si>
  <si>
    <t>Basic Animal Science Course</t>
  </si>
  <si>
    <t>College Requirements</t>
  </si>
  <si>
    <t>AG 1011; PLNT 1213</t>
  </si>
  <si>
    <t>CHEM 1215 or CHEM 1314 (if used for (N) requirement, hours in this block are reduced by CHEM course hours and related courses are increased)</t>
  </si>
  <si>
    <t>Written and Oral Communications</t>
  </si>
  <si>
    <t xml:space="preserve">AGCM 3103 or ENGL 3323 (If ENGL 3323 is substituted for ENGL 1213 above; hours in this block are reduced by 3) </t>
  </si>
  <si>
    <t>AGCM 3203 or SPCH 2713 or 3733. (If used as (S) course above, hours in this block reduced by 3)</t>
  </si>
  <si>
    <r>
      <t xml:space="preserve"> </t>
    </r>
    <r>
      <rPr>
        <b/>
        <sz val="9"/>
        <rFont val="Cambria"/>
        <family val="1"/>
      </rPr>
      <t xml:space="preserve">Electives: </t>
    </r>
    <r>
      <rPr>
        <b/>
        <u/>
        <sz val="9"/>
        <rFont val="Cambria"/>
        <family val="1"/>
      </rPr>
      <t>0 hours</t>
    </r>
    <r>
      <rPr>
        <b/>
        <sz val="9"/>
        <rFont val="Cambria"/>
        <family val="1"/>
      </rPr>
      <t xml:space="preserve"> </t>
    </r>
  </si>
  <si>
    <t xml:space="preserve">(or hours to complete required total for degree) </t>
  </si>
  <si>
    <t>Other Requirements:  A minimum of 40 semester credit hours and 100 grade points must be earned in courses numbered 3000 or above. A 2.00 GPA or higher in upper-division hours.</t>
  </si>
  <si>
    <r>
      <t xml:space="preserve">Additional State/OSU Requirements </t>
    </r>
    <r>
      <rPr>
        <sz val="8"/>
        <rFont val="Arial Narrow"/>
        <family val="2"/>
      </rPr>
      <t>– At least: 60 hours at a four-year institution; 30 hours completed at OSU; 15 of the final 30 or 50% of the upper-division hours in the major field completed at OSU. Limit of: one-half of major course requirements as transfer work; one-fourth of hours earned by correspondence; 8 transfer correspondence hours.</t>
    </r>
  </si>
  <si>
    <t>Students will be held responsible for degree requirements in effect at the time of matriculation and any changes that are made, so long as these changes do not result in semester credit hours being added or do not delay graduation. Degrees that follow this plan must be completed by the end of Summer 2023.</t>
  </si>
  <si>
    <r>
      <t>ANSI 1124, 2233 or</t>
    </r>
    <r>
      <rPr>
        <sz val="8"/>
        <color rgb="FFFF0000"/>
        <rFont val="Arial Narrow"/>
        <family val="2"/>
      </rPr>
      <t xml:space="preserve"> </t>
    </r>
    <r>
      <rPr>
        <sz val="8"/>
        <rFont val="Arial Narrow"/>
        <family val="2"/>
      </rPr>
      <t>2253</t>
    </r>
  </si>
  <si>
    <t>OR</t>
  </si>
  <si>
    <t xml:space="preserve">      ANSI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</si>
</sst>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4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u/>
      <sz val="10"/>
      <color theme="10"/>
      <name val="Arial"/>
      <family val="2"/>
    </font>
    <font>
      <b/>
      <sz val="16"/>
      <name val="Arial"/>
      <family val="2"/>
    </font>
    <font>
      <sz val="16"/>
      <name val="Arial"/>
      <family val="2"/>
    </font>
    <font>
      <i/>
      <sz val="16"/>
      <name val="Arial"/>
      <family val="2"/>
    </font>
    <font>
      <sz val="9"/>
      <color indexed="81"/>
      <name val="Tahoma"/>
      <charset val="1"/>
    </font>
    <font>
      <b/>
      <i/>
      <sz val="10"/>
      <name val="Cambria"/>
      <family val="1"/>
    </font>
    <font>
      <b/>
      <sz val="14"/>
      <name val="Cambria"/>
      <family val="1"/>
    </font>
    <font>
      <sz val="12"/>
      <name val="Cambria"/>
      <family val="1"/>
    </font>
    <font>
      <b/>
      <sz val="9"/>
      <name val="Cambria"/>
      <family val="1"/>
    </font>
    <font>
      <b/>
      <sz val="11"/>
      <name val="Cambria"/>
      <family val="1"/>
    </font>
    <font>
      <b/>
      <u/>
      <sz val="9"/>
      <name val="Cambria"/>
      <family val="1"/>
    </font>
    <font>
      <i/>
      <sz val="12"/>
      <name val="Cambria"/>
      <family val="1"/>
    </font>
    <font>
      <i/>
      <sz val="8"/>
      <name val="Cambria"/>
      <family val="1"/>
    </font>
    <font>
      <b/>
      <sz val="8"/>
      <name val="Arial Narrow"/>
      <family val="2"/>
    </font>
    <font>
      <b/>
      <sz val="9"/>
      <color rgb="FF000000"/>
      <name val="Cambria"/>
      <family val="1"/>
    </font>
    <font>
      <b/>
      <u/>
      <sz val="9"/>
      <color rgb="FF000000"/>
      <name val="Cambria"/>
      <family val="1"/>
    </font>
    <font>
      <sz val="8"/>
      <color rgb="FF000000"/>
      <name val="Arial Narrow"/>
      <family val="2"/>
    </font>
    <font>
      <u/>
      <sz val="8"/>
      <color rgb="FF000000"/>
      <name val="Arial Narrow"/>
      <family val="2"/>
    </font>
    <font>
      <b/>
      <sz val="8"/>
      <color rgb="FF000000"/>
      <name val="Arial Narrow"/>
      <family val="2"/>
    </font>
    <font>
      <b/>
      <u/>
      <sz val="8"/>
      <name val="Arial Narrow"/>
      <family val="2"/>
    </font>
    <font>
      <sz val="8"/>
      <name val="Arial Narrow"/>
      <family val="2"/>
    </font>
    <font>
      <u/>
      <sz val="8"/>
      <name val="Arial Narrow"/>
      <family val="2"/>
    </font>
    <font>
      <sz val="7"/>
      <name val="Arial Narrow"/>
      <family val="2"/>
    </font>
    <font>
      <sz val="8"/>
      <color rgb="FFFF0000"/>
      <name val="Arial Narrow"/>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38">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bottom/>
      <diagonal/>
    </border>
    <border>
      <left style="thick">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auto="1"/>
      </top>
      <bottom/>
      <diagonal/>
    </border>
    <border>
      <left style="medium">
        <color indexed="64"/>
      </left>
      <right style="medium">
        <color indexed="64"/>
      </right>
      <top/>
      <bottom/>
      <diagonal/>
    </border>
    <border>
      <left/>
      <right/>
      <top style="medium">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259">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2" fillId="0" borderId="0" xfId="2" applyFont="1" applyFill="1" applyBorder="1" applyAlignment="1" applyProtection="1"/>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1" fillId="2" borderId="18" xfId="2" applyFill="1" applyBorder="1" applyProtection="1">
      <protection hidden="1"/>
    </xf>
    <xf numFmtId="0" fontId="1" fillId="0" borderId="0" xfId="2" applyFont="1" applyBorder="1" applyAlignment="1" applyProtection="1">
      <protection hidden="1"/>
    </xf>
    <xf numFmtId="0" fontId="11" fillId="0" borderId="0" xfId="2" applyBorder="1"/>
    <xf numFmtId="0" fontId="5" fillId="0" borderId="0" xfId="1" applyFont="1" applyAlignment="1" applyProtection="1">
      <alignment horizontal="left"/>
      <protection hidden="1"/>
    </xf>
    <xf numFmtId="0" fontId="2" fillId="0" borderId="20" xfId="2" applyFont="1" applyBorder="1" applyAlignment="1" applyProtection="1">
      <alignment horizontal="right"/>
      <protection hidden="1"/>
    </xf>
    <xf numFmtId="0" fontId="2" fillId="0" borderId="19" xfId="2" applyFont="1" applyBorder="1" applyAlignment="1" applyProtection="1">
      <alignment horizontal="right"/>
      <protection hidden="1"/>
    </xf>
    <xf numFmtId="0" fontId="13" fillId="0" borderId="19" xfId="2" applyFont="1" applyBorder="1" applyAlignment="1" applyProtection="1">
      <protection hidden="1"/>
    </xf>
    <xf numFmtId="0" fontId="2" fillId="0" borderId="19" xfId="2" applyFont="1" applyBorder="1" applyAlignment="1" applyProtection="1">
      <protection hidden="1"/>
    </xf>
    <xf numFmtId="0" fontId="11" fillId="0" borderId="21" xfId="2" applyBorder="1" applyAlignment="1" applyProtection="1">
      <alignment horizontal="right"/>
      <protection hidden="1"/>
    </xf>
    <xf numFmtId="0" fontId="11" fillId="0" borderId="0" xfId="2" applyBorder="1" applyAlignment="1" applyProtection="1">
      <protection locked="0"/>
    </xf>
    <xf numFmtId="0" fontId="1" fillId="0" borderId="21" xfId="2" applyFont="1" applyBorder="1" applyAlignment="1" applyProtection="1">
      <protection hidden="1"/>
    </xf>
    <xf numFmtId="0" fontId="12" fillId="0" borderId="0" xfId="2" applyFont="1" applyBorder="1" applyAlignment="1" applyProtection="1">
      <protection hidden="1"/>
    </xf>
    <xf numFmtId="0" fontId="11" fillId="0" borderId="21" xfId="2" applyBorder="1" applyProtection="1">
      <protection hidden="1"/>
    </xf>
    <xf numFmtId="0" fontId="16" fillId="0" borderId="21" xfId="2" applyFont="1" applyBorder="1" applyProtection="1">
      <protection hidden="1"/>
    </xf>
    <xf numFmtId="0" fontId="17" fillId="0" borderId="0" xfId="2" applyFont="1" applyBorder="1" applyProtection="1">
      <protection hidden="1"/>
    </xf>
    <xf numFmtId="0" fontId="2" fillId="0" borderId="21"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11" fillId="0" borderId="21" xfId="2" applyBorder="1" applyAlignment="1" applyProtection="1">
      <protection hidden="1"/>
    </xf>
    <xf numFmtId="0" fontId="6" fillId="0" borderId="0" xfId="2" applyFont="1" applyBorder="1" applyAlignment="1" applyProtection="1">
      <protection hidden="1"/>
    </xf>
    <xf numFmtId="0" fontId="11" fillId="0" borderId="0" xfId="2" applyBorder="1" applyAlignment="1" applyProtection="1">
      <protection hidden="1"/>
    </xf>
    <xf numFmtId="0" fontId="8" fillId="0" borderId="0" xfId="1" applyFont="1" applyAlignment="1" applyProtection="1">
      <alignment horizontal="left"/>
      <protection locked="0"/>
    </xf>
    <xf numFmtId="0" fontId="1" fillId="0" borderId="0" xfId="2" applyFont="1" applyBorder="1" applyAlignment="1" applyProtection="1">
      <alignment horizontal="center"/>
      <protection hidden="1"/>
    </xf>
    <xf numFmtId="0" fontId="0" fillId="0" borderId="21" xfId="2" applyFont="1" applyBorder="1" applyProtection="1">
      <protection hidden="1"/>
    </xf>
    <xf numFmtId="0" fontId="0" fillId="0" borderId="0" xfId="2" applyFont="1" applyBorder="1" applyProtection="1">
      <protection hidden="1"/>
    </xf>
    <xf numFmtId="0" fontId="0" fillId="0" borderId="0" xfId="2" applyFont="1" applyBorder="1" applyAlignment="1" applyProtection="1">
      <protection hidden="1"/>
    </xf>
    <xf numFmtId="0" fontId="0" fillId="0" borderId="11" xfId="2" applyFont="1" applyBorder="1" applyProtection="1">
      <protection locked="0" hidden="1"/>
    </xf>
    <xf numFmtId="0" fontId="0" fillId="0" borderId="12" xfId="2" applyFont="1" applyBorder="1" applyAlignment="1" applyProtection="1">
      <alignment horizontal="center"/>
      <protection locked="0"/>
    </xf>
    <xf numFmtId="0" fontId="0" fillId="0" borderId="12" xfId="2" applyFont="1" applyBorder="1" applyProtection="1">
      <protection locked="0" hidden="1"/>
    </xf>
    <xf numFmtId="0" fontId="11" fillId="0" borderId="0" xfId="2" applyBorder="1" applyAlignment="1" applyProtection="1">
      <alignment horizontal="left"/>
      <protection hidden="1"/>
    </xf>
    <xf numFmtId="164" fontId="21" fillId="3" borderId="3" xfId="2" applyNumberFormat="1" applyFont="1" applyFill="1" applyBorder="1" applyAlignment="1" applyProtection="1">
      <alignment horizontal="center"/>
      <protection locked="0"/>
    </xf>
    <xf numFmtId="0" fontId="0" fillId="0" borderId="21" xfId="2" applyFont="1" applyBorder="1" applyAlignment="1" applyProtection="1">
      <protection hidden="1"/>
    </xf>
    <xf numFmtId="0" fontId="2" fillId="0" borderId="2" xfId="2" applyFont="1" applyBorder="1" applyProtection="1">
      <protection locked="0" hidden="1"/>
    </xf>
    <xf numFmtId="0" fontId="11" fillId="0" borderId="0" xfId="2" applyBorder="1" applyProtection="1"/>
    <xf numFmtId="0" fontId="6" fillId="0" borderId="0" xfId="2" applyFont="1" applyBorder="1" applyAlignme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Border="1" applyAlignment="1" applyProtection="1"/>
    <xf numFmtId="0" fontId="14" fillId="0" borderId="0" xfId="2" applyFont="1" applyBorder="1" applyAlignment="1" applyProtection="1"/>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0" applyFont="1" applyAlignment="1" applyProtection="1">
      <protection hidden="1"/>
    </xf>
    <xf numFmtId="0" fontId="22"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4" fillId="0" borderId="0" xfId="2" applyFont="1" applyBorder="1" applyAlignment="1" applyProtection="1">
      <alignment horizontal="center"/>
      <protection hidden="1"/>
    </xf>
    <xf numFmtId="0" fontId="2" fillId="0" borderId="5" xfId="2" applyFont="1" applyBorder="1" applyAlignment="1" applyProtection="1">
      <alignment horizontal="right"/>
      <protection hidden="1"/>
    </xf>
    <xf numFmtId="0" fontId="2" fillId="0" borderId="5" xfId="2" applyFont="1" applyBorder="1" applyAlignment="1" applyProtection="1">
      <alignment horizontal="right"/>
      <protection locked="0" hidden="1"/>
    </xf>
    <xf numFmtId="0" fontId="11" fillId="0" borderId="0" xfId="2" applyBorder="1" applyAlignment="1" applyProtection="1">
      <alignment horizontal="left"/>
    </xf>
    <xf numFmtId="0" fontId="11" fillId="0" borderId="21" xfId="2" applyBorder="1"/>
    <xf numFmtId="0" fontId="2" fillId="0" borderId="2" xfId="2" applyFont="1" applyBorder="1" applyAlignment="1" applyProtection="1">
      <alignment horizontal="right"/>
      <protection hidden="1"/>
    </xf>
    <xf numFmtId="0" fontId="2" fillId="0" borderId="0" xfId="2" applyFont="1" applyBorder="1" applyProtection="1">
      <protection locked="0"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2" xfId="2" applyFont="1" applyBorder="1" applyAlignment="1" applyProtection="1">
      <alignment horizontal="right"/>
      <protection locked="0" hidden="1"/>
    </xf>
    <xf numFmtId="0" fontId="0" fillId="0" borderId="0" xfId="2" applyFont="1" applyBorder="1" applyProtection="1">
      <protection locked="0" hidden="1"/>
    </xf>
    <xf numFmtId="14" fontId="8" fillId="0" borderId="0" xfId="0" applyNumberFormat="1" applyFont="1" applyAlignment="1" applyProtection="1"/>
    <xf numFmtId="0" fontId="2" fillId="0" borderId="2" xfId="2" applyFont="1" applyBorder="1" applyProtection="1">
      <protection hidden="1"/>
    </xf>
    <xf numFmtId="0" fontId="2" fillId="0" borderId="19" xfId="2" applyFont="1" applyBorder="1"/>
    <xf numFmtId="0" fontId="12" fillId="0" borderId="0" xfId="2" applyFont="1" applyBorder="1" applyAlignment="1" applyProtection="1">
      <alignment horizontal="center"/>
      <protection hidden="1"/>
    </xf>
    <xf numFmtId="0" fontId="2" fillId="0" borderId="0" xfId="2" applyFont="1" applyBorder="1"/>
    <xf numFmtId="0" fontId="11" fillId="0" borderId="20" xfId="2" applyBorder="1"/>
    <xf numFmtId="0" fontId="11" fillId="0" borderId="19" xfId="2" applyBorder="1"/>
    <xf numFmtId="0" fontId="11" fillId="0" borderId="19" xfId="2" applyBorder="1" applyProtection="1">
      <protection hidden="1"/>
    </xf>
    <xf numFmtId="0" fontId="0" fillId="0" borderId="3" xfId="2" applyFont="1" applyBorder="1" applyAlignment="1" applyProtection="1">
      <alignment horizontal="center"/>
      <protection locked="0"/>
    </xf>
    <xf numFmtId="0" fontId="0" fillId="0" borderId="0"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11" fillId="0" borderId="0" xfId="2" applyBorder="1" applyAlignment="1" applyProtection="1">
      <alignment horizontal="left"/>
      <protection locked="0"/>
    </xf>
    <xf numFmtId="0" fontId="2" fillId="0" borderId="0" xfId="2" applyFont="1" applyBorder="1" applyAlignment="1" applyProtection="1">
      <alignment horizontal="right"/>
      <protection hidden="1"/>
    </xf>
    <xf numFmtId="0" fontId="2" fillId="0" borderId="0" xfId="2" applyFont="1" applyBorder="1" applyAlignment="1" applyProtection="1">
      <alignment horizontal="left"/>
      <protection locked="0"/>
    </xf>
    <xf numFmtId="0" fontId="2" fillId="0" borderId="2" xfId="2" applyFont="1" applyBorder="1" applyAlignment="1" applyProtection="1">
      <alignment horizontal="right"/>
      <protection locked="0"/>
    </xf>
    <xf numFmtId="0" fontId="2" fillId="0" borderId="5" xfId="2" applyFont="1" applyBorder="1" applyAlignment="1" applyProtection="1">
      <alignment horizontal="right"/>
      <protection locked="0"/>
    </xf>
    <xf numFmtId="0" fontId="2" fillId="0" borderId="5" xfId="2" applyFont="1" applyBorder="1" applyProtection="1">
      <protection locked="0"/>
    </xf>
    <xf numFmtId="0" fontId="2" fillId="0" borderId="5" xfId="2" applyFont="1" applyBorder="1" applyAlignment="1" applyProtection="1">
      <alignment horizontal="right"/>
    </xf>
    <xf numFmtId="0" fontId="0" fillId="0" borderId="3" xfId="2" applyFont="1" applyBorder="1" applyAlignment="1" applyProtection="1">
      <alignment horizontal="center"/>
      <protection locked="0"/>
    </xf>
    <xf numFmtId="0" fontId="0" fillId="0" borderId="0" xfId="2" applyFont="1" applyBorder="1"/>
    <xf numFmtId="0" fontId="27" fillId="0" borderId="26" xfId="0" applyFont="1" applyBorder="1" applyAlignment="1">
      <alignment horizontal="center" vertical="center" wrapText="1"/>
    </xf>
    <xf numFmtId="0" fontId="36" fillId="0" borderId="28" xfId="0" applyFont="1" applyBorder="1" applyAlignment="1">
      <alignment horizontal="center" vertical="center" wrapText="1"/>
    </xf>
    <xf numFmtId="0" fontId="38" fillId="0" borderId="28" xfId="0" applyFont="1" applyBorder="1" applyAlignment="1">
      <alignment vertical="center" wrapText="1"/>
    </xf>
    <xf numFmtId="0" fontId="39" fillId="0" borderId="28" xfId="0" applyFont="1" applyBorder="1" applyAlignment="1">
      <alignment vertical="center" wrapText="1"/>
    </xf>
    <xf numFmtId="0" fontId="35" fillId="0" borderId="28" xfId="0" applyFont="1" applyBorder="1" applyAlignment="1">
      <alignment horizontal="center" vertical="center" wrapText="1"/>
    </xf>
    <xf numFmtId="0" fontId="42" fillId="0" borderId="28" xfId="0" applyFont="1" applyBorder="1" applyAlignment="1">
      <alignment vertical="center" wrapText="1"/>
    </xf>
    <xf numFmtId="0" fontId="30" fillId="0" borderId="28" xfId="0" applyFont="1" applyBorder="1" applyAlignment="1">
      <alignment horizontal="center" vertical="center" wrapText="1"/>
    </xf>
    <xf numFmtId="0" fontId="0" fillId="0" borderId="28" xfId="0" applyBorder="1" applyAlignment="1">
      <alignment vertical="top" wrapText="1"/>
    </xf>
    <xf numFmtId="0" fontId="42" fillId="0" borderId="26" xfId="0" applyFont="1" applyBorder="1" applyAlignment="1">
      <alignment horizontal="center" vertical="center" wrapText="1"/>
    </xf>
    <xf numFmtId="0" fontId="42" fillId="0" borderId="26" xfId="0" applyFont="1" applyBorder="1" applyAlignment="1">
      <alignment vertical="center" wrapText="1"/>
    </xf>
    <xf numFmtId="0" fontId="42" fillId="0" borderId="28" xfId="0" applyFont="1" applyBorder="1" applyAlignment="1">
      <alignment horizontal="center" vertical="center" wrapText="1"/>
    </xf>
    <xf numFmtId="0" fontId="38" fillId="0" borderId="28" xfId="0" applyFont="1" applyBorder="1" applyAlignment="1">
      <alignment horizontal="center" vertical="center" wrapText="1"/>
    </xf>
    <xf numFmtId="0" fontId="40" fillId="0" borderId="28" xfId="0" applyFont="1" applyBorder="1" applyAlignment="1">
      <alignment horizontal="center" vertical="top"/>
    </xf>
    <xf numFmtId="0" fontId="42" fillId="0" borderId="35" xfId="0" applyFont="1" applyBorder="1" applyAlignment="1">
      <alignment vertical="center" wrapText="1"/>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11" fillId="0" borderId="4" xfId="2" applyFill="1" applyBorder="1" applyAlignment="1" applyProtection="1">
      <alignment horizontal="left"/>
      <protection locked="0"/>
    </xf>
    <xf numFmtId="0" fontId="0" fillId="0" borderId="4" xfId="2" applyFont="1" applyFill="1" applyBorder="1" applyAlignment="1" applyProtection="1">
      <alignment horizontal="left"/>
      <protection locked="0"/>
    </xf>
    <xf numFmtId="0" fontId="19" fillId="0" borderId="21" xfId="2" applyFont="1" applyBorder="1" applyAlignment="1" applyProtection="1">
      <protection hidden="1"/>
    </xf>
    <xf numFmtId="0" fontId="19" fillId="0" borderId="0" xfId="2" applyFont="1" applyBorder="1" applyAlignment="1" applyProtection="1">
      <protection hidden="1"/>
    </xf>
    <xf numFmtId="1" fontId="11" fillId="0" borderId="7"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0" fontId="13" fillId="0" borderId="1" xfId="2" applyFont="1" applyBorder="1" applyAlignment="1" applyProtection="1">
      <alignment horizontal="center"/>
      <protection hidden="1"/>
    </xf>
    <xf numFmtId="0" fontId="11" fillId="0" borderId="6" xfId="2"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2" fontId="11" fillId="0" borderId="6" xfId="2" applyNumberFormat="1" applyBorder="1" applyAlignment="1" applyProtection="1">
      <alignment horizontal="center"/>
      <protection hidden="1"/>
    </xf>
    <xf numFmtId="0" fontId="0" fillId="0" borderId="4" xfId="2" applyFont="1" applyBorder="1" applyAlignment="1" applyProtection="1">
      <alignment horizontal="left"/>
      <protection locked="0"/>
    </xf>
    <xf numFmtId="0" fontId="11" fillId="0" borderId="4" xfId="2" applyBorder="1" applyAlignment="1" applyProtection="1">
      <alignment horizontal="left"/>
      <protection locked="0"/>
    </xf>
    <xf numFmtId="0" fontId="23" fillId="0" borderId="19" xfId="2" applyFont="1" applyBorder="1" applyAlignment="1" applyProtection="1">
      <alignment horizontal="center"/>
      <protection locked="0"/>
    </xf>
    <xf numFmtId="0" fontId="25" fillId="0" borderId="19" xfId="2" applyFont="1" applyBorder="1" applyAlignment="1" applyProtection="1">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11" fillId="0" borderId="3" xfId="2" applyBorder="1" applyAlignment="1" applyProtection="1">
      <alignment horizontal="left"/>
      <protection locked="0"/>
    </xf>
    <xf numFmtId="0" fontId="24" fillId="0" borderId="19" xfId="2" applyFont="1" applyBorder="1" applyAlignment="1" applyProtection="1">
      <alignment horizontal="center"/>
      <protection locked="0"/>
    </xf>
    <xf numFmtId="0" fontId="2" fillId="0" borderId="4" xfId="2" applyFont="1" applyBorder="1" applyAlignment="1" applyProtection="1">
      <alignment horizontal="left"/>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42" fillId="0" borderId="25" xfId="0" applyFont="1" applyBorder="1" applyAlignment="1">
      <alignment vertical="center" wrapText="1"/>
    </xf>
    <xf numFmtId="0" fontId="42" fillId="0" borderId="1" xfId="0" applyFont="1" applyBorder="1" applyAlignment="1">
      <alignment vertical="center" wrapText="1"/>
    </xf>
    <xf numFmtId="0" fontId="42" fillId="0" borderId="26" xfId="0" applyFont="1" applyBorder="1" applyAlignment="1">
      <alignment vertical="center" wrapText="1"/>
    </xf>
    <xf numFmtId="0" fontId="42" fillId="0" borderId="33" xfId="0" applyFont="1" applyBorder="1" applyAlignment="1">
      <alignment vertical="center" wrapText="1"/>
    </xf>
    <xf numFmtId="0" fontId="42" fillId="0" borderId="34" xfId="0" applyFont="1" applyBorder="1" applyAlignment="1">
      <alignment vertical="center" wrapText="1"/>
    </xf>
    <xf numFmtId="0" fontId="42" fillId="0" borderId="27" xfId="0" applyFont="1" applyBorder="1" applyAlignment="1">
      <alignment vertical="center" wrapText="1"/>
    </xf>
    <xf numFmtId="0" fontId="42" fillId="0" borderId="28" xfId="0" applyFont="1" applyBorder="1" applyAlignment="1">
      <alignment vertical="center" wrapText="1"/>
    </xf>
    <xf numFmtId="0" fontId="42" fillId="0" borderId="35"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31" xfId="0" applyFont="1" applyBorder="1" applyAlignment="1">
      <alignment vertical="center" wrapText="1"/>
    </xf>
    <xf numFmtId="0" fontId="42" fillId="0" borderId="8" xfId="0" applyFont="1" applyBorder="1" applyAlignment="1">
      <alignment vertical="center" wrapText="1"/>
    </xf>
    <xf numFmtId="0" fontId="42" fillId="0" borderId="32" xfId="0" applyFont="1" applyBorder="1" applyAlignment="1">
      <alignment vertical="center" wrapText="1"/>
    </xf>
    <xf numFmtId="0" fontId="43" fillId="0" borderId="33" xfId="0" applyFont="1" applyBorder="1" applyAlignment="1">
      <alignment vertical="center" wrapText="1"/>
    </xf>
    <xf numFmtId="0" fontId="43" fillId="0" borderId="37" xfId="0" applyFont="1" applyBorder="1" applyAlignment="1">
      <alignment vertical="center" wrapText="1"/>
    </xf>
    <xf numFmtId="0" fontId="43" fillId="0" borderId="34" xfId="0" applyFont="1" applyBorder="1" applyAlignment="1">
      <alignment vertical="center" wrapText="1"/>
    </xf>
    <xf numFmtId="0" fontId="27" fillId="0" borderId="31"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32" xfId="0" applyFont="1" applyBorder="1" applyAlignment="1">
      <alignment horizontal="center" vertical="center" wrapText="1"/>
    </xf>
    <xf numFmtId="0" fontId="42" fillId="0" borderId="0" xfId="0" applyFont="1" applyBorder="1" applyAlignment="1">
      <alignment vertical="center" wrapText="1"/>
    </xf>
    <xf numFmtId="0" fontId="42" fillId="0" borderId="24" xfId="0" applyFont="1" applyBorder="1" applyAlignment="1">
      <alignment horizontal="center" vertical="center" wrapText="1"/>
    </xf>
    <xf numFmtId="0" fontId="42" fillId="0" borderId="35" xfId="0" applyFont="1" applyBorder="1" applyAlignment="1">
      <alignment vertical="center" wrapText="1"/>
    </xf>
    <xf numFmtId="0" fontId="42" fillId="0" borderId="36" xfId="0" applyFont="1" applyBorder="1" applyAlignment="1">
      <alignment vertical="center" wrapText="1"/>
    </xf>
    <xf numFmtId="0" fontId="42" fillId="0" borderId="24" xfId="0" applyFont="1" applyBorder="1" applyAlignment="1">
      <alignment vertical="center" wrapText="1"/>
    </xf>
    <xf numFmtId="0" fontId="27" fillId="0" borderId="33"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4" xfId="0" applyFont="1" applyBorder="1" applyAlignment="1">
      <alignment horizontal="center" vertical="center" wrapText="1"/>
    </xf>
    <xf numFmtId="0" fontId="42" fillId="0" borderId="27"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28" xfId="0" applyFont="1" applyBorder="1" applyAlignment="1">
      <alignment horizontal="center" vertical="center" wrapText="1"/>
    </xf>
    <xf numFmtId="0" fontId="27" fillId="0" borderId="23" xfId="0" applyFont="1" applyBorder="1" applyAlignment="1">
      <alignment vertical="top" wrapText="1"/>
    </xf>
    <xf numFmtId="0" fontId="27" fillId="0" borderId="22" xfId="0" applyFont="1" applyBorder="1" applyAlignment="1">
      <alignment vertical="top" wrapText="1"/>
    </xf>
    <xf numFmtId="0" fontId="28" fillId="0" borderId="29" xfId="0" applyFont="1" applyBorder="1" applyAlignment="1">
      <alignment vertical="center" wrapText="1"/>
    </xf>
    <xf numFmtId="0" fontId="28" fillId="0" borderId="0" xfId="0" applyFont="1" applyAlignment="1">
      <alignment vertical="center" wrapText="1"/>
    </xf>
    <xf numFmtId="0" fontId="29" fillId="0" borderId="29" xfId="0" applyFont="1" applyBorder="1" applyAlignment="1">
      <alignment vertical="center" wrapText="1"/>
    </xf>
    <xf numFmtId="0" fontId="29" fillId="0" borderId="0" xfId="0" applyFont="1" applyAlignment="1">
      <alignment vertical="center" wrapText="1"/>
    </xf>
    <xf numFmtId="0" fontId="22" fillId="0" borderId="29" xfId="3" applyBorder="1" applyAlignment="1">
      <alignment vertical="center" wrapText="1"/>
    </xf>
    <xf numFmtId="0" fontId="22" fillId="0" borderId="0" xfId="3" applyAlignment="1">
      <alignment vertical="center" wrapText="1"/>
    </xf>
    <xf numFmtId="0" fontId="31" fillId="0" borderId="29" xfId="0" applyFont="1" applyBorder="1" applyAlignment="1">
      <alignment vertical="center" wrapText="1"/>
    </xf>
    <xf numFmtId="0" fontId="31" fillId="0" borderId="0" xfId="0" applyFont="1" applyAlignment="1">
      <alignment vertical="center" wrapText="1"/>
    </xf>
    <xf numFmtId="0" fontId="30" fillId="0" borderId="29" xfId="0" applyFont="1" applyBorder="1" applyAlignment="1">
      <alignment vertical="center" wrapText="1"/>
    </xf>
    <xf numFmtId="0" fontId="30" fillId="0" borderId="0" xfId="0" applyFont="1" applyAlignment="1">
      <alignment vertical="center" wrapText="1"/>
    </xf>
    <xf numFmtId="0" fontId="33" fillId="0" borderId="30" xfId="0" applyFont="1" applyBorder="1" applyAlignment="1">
      <alignment vertical="center" wrapText="1"/>
    </xf>
    <xf numFmtId="0" fontId="33" fillId="0" borderId="1" xfId="0" applyFont="1" applyBorder="1" applyAlignment="1">
      <alignment vertical="center" wrapText="1"/>
    </xf>
    <xf numFmtId="0" fontId="35" fillId="0" borderId="33" xfId="0" applyFont="1" applyBorder="1" applyAlignment="1">
      <alignment vertical="center" wrapText="1"/>
    </xf>
    <xf numFmtId="0" fontId="35" fillId="0" borderId="34" xfId="0" applyFont="1" applyBorder="1" applyAlignment="1">
      <alignment vertical="center" wrapText="1"/>
    </xf>
    <xf numFmtId="0" fontId="35" fillId="0" borderId="27" xfId="0" applyFont="1" applyBorder="1" applyAlignment="1">
      <alignment vertical="center" wrapText="1"/>
    </xf>
    <xf numFmtId="0" fontId="35" fillId="0" borderId="28" xfId="0" applyFont="1" applyBorder="1" applyAlignment="1">
      <alignment vertical="center" wrapText="1"/>
    </xf>
    <xf numFmtId="0" fontId="35" fillId="0" borderId="25" xfId="0" applyFont="1" applyBorder="1" applyAlignment="1">
      <alignment vertical="center" wrapText="1"/>
    </xf>
    <xf numFmtId="0" fontId="35" fillId="0" borderId="26" xfId="0" applyFont="1" applyBorder="1" applyAlignment="1">
      <alignment vertical="center" wrapText="1"/>
    </xf>
    <xf numFmtId="0" fontId="35" fillId="0" borderId="35" xfId="0" applyFont="1" applyBorder="1" applyAlignment="1">
      <alignment vertical="center" wrapText="1"/>
    </xf>
    <xf numFmtId="0" fontId="35" fillId="0" borderId="36" xfId="0" applyFont="1" applyBorder="1" applyAlignment="1">
      <alignment vertical="center" wrapText="1"/>
    </xf>
    <xf numFmtId="0" fontId="35" fillId="0" borderId="24" xfId="0" applyFont="1" applyBorder="1" applyAlignment="1">
      <alignment vertical="center" wrapText="1"/>
    </xf>
  </cellXfs>
  <cellStyles count="4">
    <cellStyle name="Hyperlink" xfId="3" builtinId="8"/>
    <cellStyle name="Normal" xfId="0" builtinId="0"/>
    <cellStyle name="Normal 2" xfId="1"/>
    <cellStyle name="Normal 3" xfId="2"/>
  </cellStyles>
  <dxfs count="99">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ill>
        <patternFill>
          <bgColor rgb="FFFF0000"/>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120316</xdr:colOff>
      <xdr:row>27</xdr:row>
      <xdr:rowOff>40107</xdr:rowOff>
    </xdr:from>
    <xdr:to>
      <xdr:col>25</xdr:col>
      <xdr:colOff>20053</xdr:colOff>
      <xdr:row>40</xdr:row>
      <xdr:rowOff>4330</xdr:rowOff>
    </xdr:to>
    <xdr:sp macro="" textlink="" fLocksText="0">
      <xdr:nvSpPr>
        <xdr:cNvPr id="2" name="TextBox 1"/>
        <xdr:cNvSpPr txBox="1"/>
      </xdr:nvSpPr>
      <xdr:spPr>
        <a:xfrm>
          <a:off x="3107702" y="4516857"/>
          <a:ext cx="2575396" cy="237578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29766</xdr:colOff>
      <xdr:row>35</xdr:row>
      <xdr:rowOff>30079</xdr:rowOff>
    </xdr:from>
    <xdr:to>
      <xdr:col>34</xdr:col>
      <xdr:colOff>744140</xdr:colOff>
      <xdr:row>37</xdr:row>
      <xdr:rowOff>190500</xdr:rowOff>
    </xdr:to>
    <xdr:sp macro="" textlink="">
      <xdr:nvSpPr>
        <xdr:cNvPr id="3" name="TextBox 2"/>
        <xdr:cNvSpPr txBox="1"/>
      </xdr:nvSpPr>
      <xdr:spPr>
        <a:xfrm>
          <a:off x="5798344" y="5971298"/>
          <a:ext cx="2934890" cy="5652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1" baseline="0"/>
            <a:t>MINIMUM OF 3 UP DIV HRS</a:t>
          </a:r>
        </a:p>
        <a:p>
          <a:r>
            <a:rPr lang="en-US" sz="750" baseline="0"/>
            <a:t>ANSI 3903 or any "I",  ANSI 1111, 3333, 4803, 4910(1-12); MATH 2144, 2153, 2163; PHYS 1214;  ANSI, BIOC, BIOL, ENTO, FDSC, MICR, STAT</a:t>
          </a:r>
        </a:p>
        <a:p>
          <a:r>
            <a:rPr lang="en-US" sz="750" baseline="0"/>
            <a:t>No more than  3 hours from ANSI 4900  </a:t>
          </a:r>
          <a:endParaRPr lang="en-US" sz="750" b="1" baseline="0"/>
        </a:p>
      </xdr:txBody>
    </xdr:sp>
    <xdr:clientData/>
  </xdr:twoCellAnchor>
  <xdr:twoCellAnchor>
    <xdr:from>
      <xdr:col>15</xdr:col>
      <xdr:colOff>120315</xdr:colOff>
      <xdr:row>40</xdr:row>
      <xdr:rowOff>21648</xdr:rowOff>
    </xdr:from>
    <xdr:to>
      <xdr:col>25</xdr:col>
      <xdr:colOff>30079</xdr:colOff>
      <xdr:row>41</xdr:row>
      <xdr:rowOff>153737</xdr:rowOff>
    </xdr:to>
    <xdr:sp macro="" textlink="">
      <xdr:nvSpPr>
        <xdr:cNvPr id="4" name="TextBox 3"/>
        <xdr:cNvSpPr txBox="1"/>
      </xdr:nvSpPr>
      <xdr:spPr>
        <a:xfrm>
          <a:off x="3107701" y="6909955"/>
          <a:ext cx="2585423" cy="30527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t>A 2.00</a:t>
          </a:r>
          <a:r>
            <a:rPr lang="en-US" sz="1000" b="1" baseline="0"/>
            <a:t> GPA or higher in upper division hours.</a:t>
          </a:r>
          <a:endParaRPr lang="en-US" sz="1000" b="1"/>
        </a:p>
      </xdr:txBody>
    </xdr:sp>
    <xdr:clientData/>
  </xdr:twoCellAnchor>
  <xdr:twoCellAnchor>
    <xdr:from>
      <xdr:col>26</xdr:col>
      <xdr:colOff>34637</xdr:colOff>
      <xdr:row>15</xdr:row>
      <xdr:rowOff>30079</xdr:rowOff>
    </xdr:from>
    <xdr:to>
      <xdr:col>35</xdr:col>
      <xdr:colOff>20052</xdr:colOff>
      <xdr:row>20</xdr:row>
      <xdr:rowOff>120316</xdr:rowOff>
    </xdr:to>
    <xdr:sp macro="" textlink="">
      <xdr:nvSpPr>
        <xdr:cNvPr id="5" name="TextBox 4"/>
        <xdr:cNvSpPr txBox="1"/>
      </xdr:nvSpPr>
      <xdr:spPr>
        <a:xfrm>
          <a:off x="5792932" y="2406999"/>
          <a:ext cx="2946825" cy="9041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aseline="0"/>
            <a:t>6 hours from:  ANSI 3433, 3623, 3653, and</a:t>
          </a:r>
        </a:p>
        <a:p>
          <a:r>
            <a:rPr lang="en-US" sz="800" baseline="0"/>
            <a:t>3 hours from: ANSI 4023, 4423, 4543, 4553, 4613, 4633, 4643, 4703, 4713</a:t>
          </a:r>
        </a:p>
        <a:p>
          <a:r>
            <a:rPr lang="en-US" sz="800" baseline="0"/>
            <a:t>                                             OR</a:t>
          </a:r>
        </a:p>
        <a:p>
          <a:r>
            <a:rPr lang="en-US" sz="800" baseline="0"/>
            <a:t>9 hours from :  ANSI 4803; MICR 3323, 3253, 4123, 4233; BIOL 4134, 4283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561975</xdr:colOff>
      <xdr:row>2</xdr:row>
      <xdr:rowOff>0</xdr:rowOff>
    </xdr:to>
    <xdr:pic>
      <xdr:nvPicPr>
        <xdr:cNvPr id="2" name="Picture 2" descr="primary_OSU_K_bw.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56197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registrar.okstate.edu/index.php?option=com_content&amp;view=article&amp;id=470&amp;Itemid=7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50"/>
  <sheetViews>
    <sheetView showGridLines="0" tabSelected="1" zoomScaleNormal="100" workbookViewId="0">
      <selection activeCell="AM24" sqref="AM24"/>
    </sheetView>
  </sheetViews>
  <sheetFormatPr defaultColWidth="9.109375" defaultRowHeight="13.2" x14ac:dyDescent="0.25"/>
  <cols>
    <col min="1" max="1" width="7.33203125" style="35" customWidth="1"/>
    <col min="2" max="2" width="6.6640625" style="35" customWidth="1"/>
    <col min="3" max="4" width="3.6640625" style="35" customWidth="1"/>
    <col min="5" max="5" width="3.5546875" style="39" hidden="1" customWidth="1"/>
    <col min="6" max="6" width="5.6640625" style="39" hidden="1" customWidth="1"/>
    <col min="7" max="7" width="6.5546875" style="39" hidden="1" customWidth="1"/>
    <col min="8" max="8" width="1.88671875" style="39" customWidth="1"/>
    <col min="9" max="9" width="6.6640625" style="35" customWidth="1"/>
    <col min="10" max="10" width="6.44140625" style="35" customWidth="1"/>
    <col min="11" max="11" width="3.6640625" style="35" customWidth="1"/>
    <col min="12" max="12" width="4.6640625" style="35" customWidth="1"/>
    <col min="13" max="13" width="3.33203125" style="35" hidden="1" customWidth="1"/>
    <col min="14" max="14" width="2.44140625" style="35" hidden="1" customWidth="1"/>
    <col min="15" max="15" width="3.33203125" style="39" hidden="1" customWidth="1"/>
    <col min="16" max="16" width="2" style="35" customWidth="1"/>
    <col min="17" max="17" width="6.109375" style="35" customWidth="1"/>
    <col min="18" max="18" width="5.6640625" style="35" customWidth="1"/>
    <col min="19" max="19" width="6.6640625" style="35" customWidth="1"/>
    <col min="20" max="20" width="4.44140625" style="35" hidden="1" customWidth="1"/>
    <col min="21" max="21" width="5" style="35" hidden="1" customWidth="1"/>
    <col min="22" max="22" width="4.5546875" style="35" hidden="1" customWidth="1"/>
    <col min="23" max="23" width="2" style="35" customWidth="1"/>
    <col min="24" max="24" width="6.6640625" style="35" customWidth="1"/>
    <col min="25" max="25" width="10.88671875" style="35" customWidth="1"/>
    <col min="26" max="26" width="1.44140625" style="35" customWidth="1"/>
    <col min="27" max="27" width="7" style="35" customWidth="1"/>
    <col min="28" max="28" width="8" style="35" customWidth="1"/>
    <col min="29" max="29" width="7.44140625" style="35" customWidth="1"/>
    <col min="30" max="30" width="4.5546875" style="35" hidden="1" customWidth="1"/>
    <col min="31" max="31" width="5.109375" style="35" hidden="1" customWidth="1"/>
    <col min="32" max="32" width="5.44140625" style="35" hidden="1" customWidth="1"/>
    <col min="33" max="33" width="2.109375" style="63" customWidth="1"/>
    <col min="34" max="34" width="8.6640625" style="35" customWidth="1"/>
    <col min="35" max="35" width="11.109375" style="35" customWidth="1"/>
    <col min="36" max="36" width="1.5546875" style="35" customWidth="1"/>
    <col min="37" max="37" width="9.109375" style="63"/>
    <col min="38" max="16384" width="9.109375" style="35"/>
  </cols>
  <sheetData>
    <row r="1" spans="1:37" s="29" customFormat="1" ht="21" x14ac:dyDescent="0.4">
      <c r="A1" s="65" t="s">
        <v>18</v>
      </c>
      <c r="B1" s="187" t="s">
        <v>62</v>
      </c>
      <c r="C1" s="187"/>
      <c r="D1" s="187"/>
      <c r="E1" s="187"/>
      <c r="F1" s="187"/>
      <c r="G1" s="187"/>
      <c r="H1" s="187"/>
      <c r="I1" s="187"/>
      <c r="J1" s="187"/>
      <c r="K1" s="187"/>
      <c r="L1" s="187"/>
      <c r="M1" s="187"/>
      <c r="N1" s="187"/>
      <c r="O1" s="187"/>
      <c r="P1" s="187"/>
      <c r="Q1" s="187"/>
      <c r="R1" s="66" t="s">
        <v>6</v>
      </c>
      <c r="S1" s="180" t="s">
        <v>63</v>
      </c>
      <c r="T1" s="180"/>
      <c r="U1" s="180"/>
      <c r="V1" s="180"/>
      <c r="W1" s="180"/>
      <c r="X1" s="180"/>
      <c r="Y1" s="180"/>
      <c r="Z1" s="67" t="s">
        <v>59</v>
      </c>
      <c r="AA1" s="68"/>
      <c r="AB1" s="68"/>
      <c r="AC1" s="66" t="s">
        <v>19</v>
      </c>
      <c r="AD1" s="66"/>
      <c r="AE1" s="66"/>
      <c r="AF1" s="66"/>
      <c r="AG1" s="181" t="s">
        <v>70</v>
      </c>
      <c r="AH1" s="181"/>
      <c r="AI1" s="181"/>
      <c r="AJ1" s="128"/>
      <c r="AK1" s="130"/>
    </row>
    <row r="2" spans="1:37" ht="22.8" hidden="1" x14ac:dyDescent="0.4">
      <c r="A2" s="69"/>
      <c r="B2" s="30"/>
      <c r="C2" s="31"/>
      <c r="D2" s="70"/>
      <c r="E2" s="70"/>
      <c r="F2" s="70"/>
      <c r="G2" s="70"/>
      <c r="H2" s="70"/>
      <c r="I2" s="70"/>
      <c r="J2" s="70"/>
      <c r="K2" s="70"/>
      <c r="L2" s="70"/>
      <c r="M2" s="70"/>
      <c r="N2" s="70"/>
      <c r="O2" s="70"/>
      <c r="P2" s="70"/>
      <c r="Q2" s="70"/>
      <c r="R2" s="70"/>
      <c r="S2" s="30"/>
      <c r="T2" s="32"/>
      <c r="U2" s="32"/>
      <c r="V2" s="32"/>
      <c r="W2" s="33"/>
      <c r="X2" s="33"/>
      <c r="Y2" s="33"/>
      <c r="Z2" s="28"/>
      <c r="AA2" s="28"/>
      <c r="AB2" s="28"/>
      <c r="AC2" s="30"/>
      <c r="AD2" s="30"/>
      <c r="AE2" s="30"/>
      <c r="AF2" s="30"/>
      <c r="AG2" s="34"/>
      <c r="AH2" s="34"/>
      <c r="AI2" s="34"/>
      <c r="AJ2" s="63"/>
    </row>
    <row r="3" spans="1:37" ht="23.25" customHeight="1" x14ac:dyDescent="0.4">
      <c r="A3" s="71" t="s">
        <v>79</v>
      </c>
      <c r="B3" s="99"/>
      <c r="C3" s="99"/>
      <c r="D3" s="37"/>
      <c r="E3" s="37"/>
      <c r="F3" s="37"/>
      <c r="G3" s="38"/>
      <c r="H3" s="91"/>
      <c r="I3" s="99"/>
      <c r="J3" s="99"/>
      <c r="K3" s="99"/>
      <c r="L3" s="99"/>
      <c r="M3" s="99"/>
      <c r="N3" s="99"/>
      <c r="O3" s="99"/>
      <c r="P3" s="99"/>
      <c r="Q3" s="87" t="s">
        <v>73</v>
      </c>
      <c r="R3" s="99"/>
      <c r="S3" s="30"/>
      <c r="T3" s="32"/>
      <c r="U3" s="32"/>
      <c r="V3" s="32"/>
      <c r="W3" s="100"/>
      <c r="X3" s="100"/>
      <c r="Y3" s="100"/>
      <c r="Z3" s="28"/>
      <c r="AA3" s="87" t="s">
        <v>75</v>
      </c>
      <c r="AB3" s="28"/>
      <c r="AC3" s="28"/>
      <c r="AD3" s="28"/>
      <c r="AE3" s="28"/>
      <c r="AF3" s="28"/>
      <c r="AG3" s="28"/>
      <c r="AH3" s="72"/>
      <c r="AI3" s="114" t="s">
        <v>80</v>
      </c>
      <c r="AJ3" s="129"/>
    </row>
    <row r="4" spans="1:37" ht="9" customHeight="1" x14ac:dyDescent="0.25">
      <c r="A4" s="73"/>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63"/>
    </row>
    <row r="5" spans="1:37" x14ac:dyDescent="0.25">
      <c r="A5" s="74" t="s">
        <v>20</v>
      </c>
      <c r="B5" s="40"/>
      <c r="C5" s="40" t="s">
        <v>21</v>
      </c>
      <c r="D5" s="40"/>
      <c r="E5" s="75" t="s">
        <v>22</v>
      </c>
      <c r="F5" s="75" t="s">
        <v>23</v>
      </c>
      <c r="G5" s="75" t="s">
        <v>24</v>
      </c>
      <c r="H5" s="75"/>
      <c r="I5" s="37"/>
      <c r="J5" s="40" t="s">
        <v>25</v>
      </c>
      <c r="K5" s="40"/>
      <c r="L5" s="40"/>
      <c r="M5" s="37"/>
      <c r="N5" s="37"/>
      <c r="O5" s="37"/>
      <c r="P5" s="37"/>
      <c r="Q5" s="40" t="s">
        <v>20</v>
      </c>
      <c r="R5" s="40"/>
      <c r="S5" s="40" t="s">
        <v>21</v>
      </c>
      <c r="T5" s="75" t="s">
        <v>22</v>
      </c>
      <c r="U5" s="75" t="s">
        <v>23</v>
      </c>
      <c r="V5" s="75" t="s">
        <v>24</v>
      </c>
      <c r="W5" s="37"/>
      <c r="X5" s="40" t="s">
        <v>25</v>
      </c>
      <c r="Y5" s="37"/>
      <c r="Z5" s="37"/>
      <c r="AA5" s="40" t="s">
        <v>20</v>
      </c>
      <c r="AB5" s="40"/>
      <c r="AC5" s="40" t="s">
        <v>21</v>
      </c>
      <c r="AD5" s="75" t="s">
        <v>22</v>
      </c>
      <c r="AE5" s="75" t="s">
        <v>23</v>
      </c>
      <c r="AF5" s="75" t="s">
        <v>24</v>
      </c>
      <c r="AG5" s="37"/>
      <c r="AH5" s="40" t="s">
        <v>25</v>
      </c>
      <c r="AI5" s="37"/>
      <c r="AJ5" s="63"/>
    </row>
    <row r="6" spans="1:37" ht="9" customHeight="1" x14ac:dyDescent="0.25">
      <c r="A6" s="73"/>
      <c r="B6" s="37"/>
      <c r="C6" s="37"/>
      <c r="D6" s="37"/>
      <c r="E6" s="37"/>
      <c r="F6" s="37"/>
      <c r="G6" s="37"/>
      <c r="H6" s="37"/>
      <c r="I6" s="37"/>
      <c r="J6" s="82"/>
      <c r="K6" s="82"/>
      <c r="L6" s="82"/>
      <c r="M6" s="82"/>
      <c r="N6" s="82"/>
      <c r="O6" s="82"/>
      <c r="P6" s="37"/>
      <c r="Q6" s="37"/>
      <c r="R6" s="37"/>
      <c r="S6" s="37"/>
      <c r="T6" s="37"/>
      <c r="U6" s="37"/>
      <c r="V6" s="37"/>
      <c r="W6" s="37"/>
      <c r="X6" s="37"/>
      <c r="Y6" s="37"/>
      <c r="Z6" s="37"/>
      <c r="AA6" s="37"/>
      <c r="AB6" s="37"/>
      <c r="AC6" s="37"/>
      <c r="AD6" s="37"/>
      <c r="AE6" s="37"/>
      <c r="AF6" s="37"/>
      <c r="AG6" s="37"/>
      <c r="AH6" s="37"/>
      <c r="AI6" s="37"/>
      <c r="AJ6" s="63"/>
    </row>
    <row r="7" spans="1:37" x14ac:dyDescent="0.25">
      <c r="A7" s="76" t="s">
        <v>26</v>
      </c>
      <c r="B7" s="127">
        <v>1113</v>
      </c>
      <c r="C7" s="182"/>
      <c r="D7" s="183"/>
      <c r="E7" s="41">
        <f t="shared" ref="E7:E23" si="0">IF(H7&lt;&gt;"",H7,3)*IF(C7="A",4,IF(C7="B",3,IF(C7="C",2,IF(C7="D",1,IF(AND(C7&gt;=0,C7&lt;=4,ISNUMBER(C7)),C7,0)))))</f>
        <v>0</v>
      </c>
      <c r="F7" s="41" t="str">
        <f t="shared" ref="F7:F23" si="1">IF(OR(C7="A",C7="B",C7="C",C7="D",C7="F",AND(C7&gt;=0,C7&lt;=4,ISNUMBER(C7))),IF(H7&lt;&gt;"",H7,3),"")</f>
        <v/>
      </c>
      <c r="G7" s="41" t="str">
        <f t="shared" ref="G7:G23" si="2">IF(OR(C7="A",C7="B",C7="C",C7="D",C7="P",AND(C7&gt;=0,C7&lt;=4,ISNUMBER(C7))),IF(H7&lt;&gt;"",H7,3),"")</f>
        <v/>
      </c>
      <c r="H7" s="42"/>
      <c r="I7" s="184"/>
      <c r="J7" s="185"/>
      <c r="K7" s="185"/>
      <c r="L7" s="185"/>
      <c r="M7" s="82"/>
      <c r="N7" s="82"/>
      <c r="O7" s="82"/>
      <c r="P7" s="37"/>
      <c r="Q7" s="77" t="s">
        <v>27</v>
      </c>
      <c r="R7" s="119">
        <v>1011</v>
      </c>
      <c r="S7" s="101"/>
      <c r="T7" s="41">
        <f>IF(W7&lt;&gt;"",W7,3)*IF(S7="A",4,IF(S7="B",3,IF(S7="C",2,IF(S7="D",1,IF(AND(S7&gt;=0,S7&lt;=4,ISNUMBER(S7)),S7,0)))))</f>
        <v>0</v>
      </c>
      <c r="U7" s="41" t="str">
        <f>IF(OR(S7="A",S7="B",S7="C",S7="D",S7="F",AND(S7&gt;=0,S7&lt;=4,ISNUMBER(S7))),IF(W7&lt;&gt;"",W7,3),"")</f>
        <v/>
      </c>
      <c r="V7" s="41" t="str">
        <f>IF(OR(S7="A",S7="B",S7="C",S7="D",S7="P",AND(S7&gt;=0,S7&lt;=4,ISNUMBER(S7))),IF(W7&lt;&gt;"",W7,3),"")</f>
        <v/>
      </c>
      <c r="W7" s="42">
        <v>1</v>
      </c>
      <c r="X7" s="160"/>
      <c r="Y7" s="186"/>
      <c r="Z7" s="37"/>
      <c r="AA7" s="87" t="s">
        <v>76</v>
      </c>
      <c r="AB7" s="99"/>
      <c r="AC7" s="99"/>
      <c r="AD7" s="37"/>
      <c r="AE7" s="37"/>
      <c r="AF7" s="37"/>
      <c r="AG7" s="38"/>
      <c r="AH7" s="91"/>
      <c r="AI7" s="91"/>
      <c r="AJ7" s="95"/>
      <c r="AK7" s="95"/>
    </row>
    <row r="8" spans="1:37" x14ac:dyDescent="0.25">
      <c r="A8" s="76" t="s">
        <v>26</v>
      </c>
      <c r="B8" s="94">
        <v>1213</v>
      </c>
      <c r="C8" s="162"/>
      <c r="D8" s="163"/>
      <c r="E8" s="41">
        <f t="shared" ref="E8" si="3">IF(H8&lt;&gt;"",H8,3)*IF(C8="A",4,IF(C8="B",3,IF(C8="C",2,IF(C8="D",1,IF(AND(C8&gt;=0,C8&lt;=4,ISNUMBER(C8)),C8,0)))))</f>
        <v>0</v>
      </c>
      <c r="F8" s="41" t="str">
        <f t="shared" ref="F8" si="4">IF(OR(C8="A",C8="B",C8="C",C8="D",C8="F",AND(C8&gt;=0,C8&lt;=4,ISNUMBER(C8))),IF(H8&lt;&gt;"",H8,3),"")</f>
        <v/>
      </c>
      <c r="G8" s="41" t="str">
        <f t="shared" ref="G8" si="5">IF(OR(C8="A",C8="B",C8="C",C8="D",C8="P",AND(C8&gt;=0,C8&lt;=4,ISNUMBER(C8))),IF(H8&lt;&gt;"",H8,3),"")</f>
        <v/>
      </c>
      <c r="H8" s="42"/>
      <c r="I8" s="164"/>
      <c r="J8" s="164"/>
      <c r="K8" s="164"/>
      <c r="L8" s="164"/>
      <c r="M8" s="82"/>
      <c r="N8" s="82"/>
      <c r="O8" s="82"/>
      <c r="P8" s="37"/>
      <c r="Q8" s="86" t="s">
        <v>55</v>
      </c>
      <c r="R8" s="115">
        <v>1213</v>
      </c>
      <c r="S8" s="101"/>
      <c r="T8" s="41">
        <f t="shared" ref="T8:T15" si="6">IF(W8&lt;&gt;"",W8,3)*IF(S8="A",4,IF(S8="B",3,IF(S8="C",2,IF(S8="D",1,IF(AND(S8&gt;=0,S8&lt;=4,ISNUMBER(S8)),S8,0)))))</f>
        <v>0</v>
      </c>
      <c r="U8" s="41" t="str">
        <f t="shared" ref="U8:U15" si="7">IF(OR(S8="A",S8="B",S8="C",S8="D",S8="F",AND(S8&gt;=0,S8&lt;=4,ISNUMBER(S8))),IF(W8&lt;&gt;"",W8,3),"")</f>
        <v/>
      </c>
      <c r="V8" s="41" t="str">
        <f t="shared" ref="V8:V15" si="8">IF(OR(S8="A",S8="B",S8="C",S8="D",S8="P",AND(S8&gt;=0,S8&lt;=4,ISNUMBER(S8))),IF(W8&lt;&gt;"",W8,3),"")</f>
        <v/>
      </c>
      <c r="W8" s="42"/>
      <c r="X8" s="178"/>
      <c r="Y8" s="179"/>
      <c r="Z8" s="37"/>
      <c r="AA8" s="87"/>
      <c r="AB8" s="99"/>
      <c r="AC8" s="99"/>
      <c r="AD8" s="37"/>
      <c r="AE8" s="37"/>
      <c r="AF8" s="37"/>
      <c r="AG8" s="38"/>
      <c r="AH8" s="91"/>
      <c r="AI8" s="91"/>
      <c r="AJ8" s="63"/>
    </row>
    <row r="9" spans="1:37" x14ac:dyDescent="0.25">
      <c r="A9" s="76" t="s">
        <v>28</v>
      </c>
      <c r="B9" s="45">
        <v>1103</v>
      </c>
      <c r="C9" s="162"/>
      <c r="D9" s="163"/>
      <c r="E9" s="41">
        <f t="shared" si="0"/>
        <v>0</v>
      </c>
      <c r="F9" s="41" t="str">
        <f t="shared" si="1"/>
        <v/>
      </c>
      <c r="G9" s="41" t="str">
        <f t="shared" si="2"/>
        <v/>
      </c>
      <c r="H9" s="46"/>
      <c r="I9" s="164"/>
      <c r="J9" s="164"/>
      <c r="K9" s="164"/>
      <c r="L9" s="164"/>
      <c r="M9" s="82"/>
      <c r="N9" s="82"/>
      <c r="O9" s="82"/>
      <c r="P9" s="37"/>
      <c r="Q9" s="86" t="s">
        <v>56</v>
      </c>
      <c r="R9" s="115">
        <v>1124</v>
      </c>
      <c r="S9" s="102"/>
      <c r="T9" s="41">
        <f t="shared" si="6"/>
        <v>0</v>
      </c>
      <c r="U9" s="41" t="str">
        <f t="shared" si="7"/>
        <v/>
      </c>
      <c r="V9" s="41" t="str">
        <f t="shared" si="8"/>
        <v/>
      </c>
      <c r="W9" s="46">
        <v>4</v>
      </c>
      <c r="X9" s="178"/>
      <c r="Y9" s="179"/>
      <c r="Z9" s="37"/>
      <c r="AA9" s="77" t="s">
        <v>56</v>
      </c>
      <c r="AB9" s="119">
        <v>3423</v>
      </c>
      <c r="AC9" s="101"/>
      <c r="AD9" s="41">
        <f t="shared" ref="AD9:AD13" si="9">IF(AG9&lt;&gt;"",AG9,3)*IF(AC9="A",4,IF(AC9="B",3,IF(AC9="C",2,IF(AC9="D",1,IF(AND(AC9&gt;=0,AC9&lt;=4,ISNUMBER(AC9)),AC9,0)))))</f>
        <v>0</v>
      </c>
      <c r="AE9" s="41" t="str">
        <f t="shared" ref="AE9:AE13" si="10">IF(OR(AC9="A",AC9="B",AC9="C",AC9="D",AC9="F",AND(AC9&gt;=0,AC9&lt;=4,ISNUMBER(AC9))),IF(AG9&lt;&gt;"",AG9,3),"")</f>
        <v/>
      </c>
      <c r="AF9" s="41" t="str">
        <f t="shared" ref="AF9:AF13" si="11">IF(OR(AC9="A",AC9="B",AC9="C",AC9="D",AC9="P",AND(AC9&gt;=0,AC9&lt;=4,ISNUMBER(AC9))),IF(AG9&lt;&gt;"",AG9,3),"")</f>
        <v/>
      </c>
      <c r="AG9" s="42"/>
      <c r="AH9" s="160"/>
      <c r="AI9" s="161"/>
      <c r="AJ9" s="63"/>
    </row>
    <row r="10" spans="1:37" x14ac:dyDescent="0.25">
      <c r="A10" s="76" t="s">
        <v>29</v>
      </c>
      <c r="B10" s="45">
        <v>1113</v>
      </c>
      <c r="C10" s="162"/>
      <c r="D10" s="163"/>
      <c r="E10" s="41">
        <f t="shared" si="0"/>
        <v>0</v>
      </c>
      <c r="F10" s="41" t="str">
        <f t="shared" si="1"/>
        <v/>
      </c>
      <c r="G10" s="41" t="str">
        <f t="shared" si="2"/>
        <v/>
      </c>
      <c r="H10" s="46"/>
      <c r="I10" s="164"/>
      <c r="J10" s="164"/>
      <c r="K10" s="164"/>
      <c r="L10" s="164"/>
      <c r="M10" s="82"/>
      <c r="N10" s="82"/>
      <c r="O10" s="82"/>
      <c r="P10" s="37"/>
      <c r="Q10" s="86" t="s">
        <v>56</v>
      </c>
      <c r="R10" s="115">
        <v>2253</v>
      </c>
      <c r="S10" s="102"/>
      <c r="T10" s="41">
        <f t="shared" si="6"/>
        <v>0</v>
      </c>
      <c r="U10" s="41" t="str">
        <f t="shared" si="7"/>
        <v/>
      </c>
      <c r="V10" s="41" t="str">
        <f t="shared" si="8"/>
        <v/>
      </c>
      <c r="W10" s="46"/>
      <c r="X10" s="178"/>
      <c r="Y10" s="179"/>
      <c r="Z10" s="37"/>
      <c r="AA10" s="86" t="s">
        <v>56</v>
      </c>
      <c r="AB10" s="115">
        <v>3443</v>
      </c>
      <c r="AC10" s="102"/>
      <c r="AD10" s="41">
        <f t="shared" si="9"/>
        <v>0</v>
      </c>
      <c r="AE10" s="41" t="str">
        <f t="shared" si="10"/>
        <v/>
      </c>
      <c r="AF10" s="41" t="str">
        <f t="shared" si="11"/>
        <v/>
      </c>
      <c r="AG10" s="42"/>
      <c r="AH10" s="160"/>
      <c r="AI10" s="188"/>
      <c r="AJ10" s="63"/>
    </row>
    <row r="11" spans="1:37" x14ac:dyDescent="0.25">
      <c r="A11" s="76" t="s">
        <v>31</v>
      </c>
      <c r="B11" s="45">
        <v>1513</v>
      </c>
      <c r="C11" s="162"/>
      <c r="D11" s="163"/>
      <c r="E11" s="41">
        <f t="shared" si="0"/>
        <v>0</v>
      </c>
      <c r="F11" s="41" t="str">
        <f t="shared" si="1"/>
        <v/>
      </c>
      <c r="G11" s="41" t="str">
        <f t="shared" si="2"/>
        <v/>
      </c>
      <c r="H11" s="46"/>
      <c r="I11" s="164"/>
      <c r="J11" s="164"/>
      <c r="K11" s="164"/>
      <c r="L11" s="164"/>
      <c r="M11" s="82"/>
      <c r="N11" s="82"/>
      <c r="O11" s="82"/>
      <c r="P11" s="37"/>
      <c r="Q11" s="86" t="s">
        <v>34</v>
      </c>
      <c r="R11" s="119">
        <v>1314</v>
      </c>
      <c r="S11" s="102"/>
      <c r="T11" s="41">
        <f t="shared" si="6"/>
        <v>0</v>
      </c>
      <c r="U11" s="41" t="str">
        <f t="shared" si="7"/>
        <v/>
      </c>
      <c r="V11" s="41" t="str">
        <f t="shared" si="8"/>
        <v/>
      </c>
      <c r="W11" s="46">
        <v>4</v>
      </c>
      <c r="X11" s="178"/>
      <c r="Y11" s="179"/>
      <c r="Z11" s="37"/>
      <c r="AA11" s="86" t="s">
        <v>56</v>
      </c>
      <c r="AB11" s="115">
        <v>3543</v>
      </c>
      <c r="AC11" s="102"/>
      <c r="AD11" s="41">
        <f t="shared" si="9"/>
        <v>0</v>
      </c>
      <c r="AE11" s="41" t="str">
        <f t="shared" si="10"/>
        <v/>
      </c>
      <c r="AF11" s="41" t="str">
        <f t="shared" si="11"/>
        <v/>
      </c>
      <c r="AG11" s="46"/>
      <c r="AH11" s="160"/>
      <c r="AI11" s="188"/>
      <c r="AJ11" s="63"/>
    </row>
    <row r="12" spans="1:37" x14ac:dyDescent="0.25">
      <c r="A12" s="76" t="s">
        <v>31</v>
      </c>
      <c r="B12" s="45">
        <v>1613</v>
      </c>
      <c r="C12" s="162"/>
      <c r="D12" s="163"/>
      <c r="E12" s="41">
        <f t="shared" si="0"/>
        <v>0</v>
      </c>
      <c r="F12" s="41" t="str">
        <f t="shared" si="1"/>
        <v/>
      </c>
      <c r="G12" s="41" t="str">
        <f t="shared" si="2"/>
        <v/>
      </c>
      <c r="H12" s="46"/>
      <c r="I12" s="165"/>
      <c r="J12" s="164"/>
      <c r="K12" s="164"/>
      <c r="L12" s="164"/>
      <c r="M12" s="63"/>
      <c r="N12" s="63"/>
      <c r="O12" s="37"/>
      <c r="P12" s="37"/>
      <c r="Q12" s="86" t="s">
        <v>74</v>
      </c>
      <c r="R12" s="115">
        <v>3103</v>
      </c>
      <c r="S12" s="102"/>
      <c r="T12" s="41">
        <f t="shared" si="6"/>
        <v>0</v>
      </c>
      <c r="U12" s="41" t="str">
        <f t="shared" si="7"/>
        <v/>
      </c>
      <c r="V12" s="41" t="str">
        <f t="shared" si="8"/>
        <v/>
      </c>
      <c r="W12" s="46"/>
      <c r="X12" s="178"/>
      <c r="Y12" s="179"/>
      <c r="Z12" s="37"/>
      <c r="AA12" s="86" t="s">
        <v>56</v>
      </c>
      <c r="AB12" s="115">
        <v>4843</v>
      </c>
      <c r="AC12" s="102"/>
      <c r="AD12" s="41">
        <f t="shared" si="9"/>
        <v>0</v>
      </c>
      <c r="AE12" s="41" t="str">
        <f t="shared" si="10"/>
        <v/>
      </c>
      <c r="AF12" s="41" t="str">
        <f t="shared" si="11"/>
        <v/>
      </c>
      <c r="AG12" s="46"/>
      <c r="AH12" s="160"/>
      <c r="AI12" s="188"/>
      <c r="AJ12" s="63"/>
    </row>
    <row r="13" spans="1:37" x14ac:dyDescent="0.25">
      <c r="A13" s="76" t="s">
        <v>32</v>
      </c>
      <c r="B13" s="142"/>
      <c r="C13" s="162"/>
      <c r="D13" s="163"/>
      <c r="E13" s="41">
        <f t="shared" si="0"/>
        <v>0</v>
      </c>
      <c r="F13" s="41" t="str">
        <f t="shared" si="1"/>
        <v/>
      </c>
      <c r="G13" s="41" t="str">
        <f t="shared" si="2"/>
        <v/>
      </c>
      <c r="H13" s="42"/>
      <c r="I13" s="165"/>
      <c r="J13" s="164"/>
      <c r="K13" s="164"/>
      <c r="L13" s="164"/>
      <c r="M13" s="82"/>
      <c r="N13" s="82"/>
      <c r="O13" s="82"/>
      <c r="P13" s="37"/>
      <c r="Q13" s="86" t="s">
        <v>74</v>
      </c>
      <c r="R13" s="141">
        <v>3203</v>
      </c>
      <c r="S13" s="102"/>
      <c r="T13" s="41">
        <f t="shared" si="6"/>
        <v>0</v>
      </c>
      <c r="U13" s="41" t="str">
        <f t="shared" si="7"/>
        <v/>
      </c>
      <c r="V13" s="41" t="str">
        <f t="shared" si="8"/>
        <v/>
      </c>
      <c r="W13" s="42"/>
      <c r="X13" s="178"/>
      <c r="Y13" s="179"/>
      <c r="Z13" s="37"/>
      <c r="AA13" s="77" t="s">
        <v>56</v>
      </c>
      <c r="AB13" s="119">
        <v>4863</v>
      </c>
      <c r="AC13" s="102"/>
      <c r="AD13" s="41">
        <f t="shared" si="9"/>
        <v>0</v>
      </c>
      <c r="AE13" s="41" t="str">
        <f t="shared" si="10"/>
        <v/>
      </c>
      <c r="AF13" s="41" t="str">
        <f t="shared" si="11"/>
        <v/>
      </c>
      <c r="AG13" s="46"/>
      <c r="AH13" s="160"/>
      <c r="AI13" s="188"/>
      <c r="AJ13" s="63"/>
    </row>
    <row r="14" spans="1:37" x14ac:dyDescent="0.25">
      <c r="A14" s="76" t="s">
        <v>32</v>
      </c>
      <c r="B14" s="142"/>
      <c r="C14" s="162"/>
      <c r="D14" s="163"/>
      <c r="E14" s="41">
        <f t="shared" si="0"/>
        <v>0</v>
      </c>
      <c r="F14" s="41" t="str">
        <f t="shared" si="1"/>
        <v/>
      </c>
      <c r="G14" s="41" t="str">
        <f t="shared" si="2"/>
        <v/>
      </c>
      <c r="H14" s="42"/>
      <c r="I14" s="165"/>
      <c r="J14" s="164"/>
      <c r="K14" s="164"/>
      <c r="L14" s="164"/>
      <c r="M14" s="82"/>
      <c r="N14" s="82"/>
      <c r="O14" s="82"/>
      <c r="P14" s="37"/>
      <c r="Q14" s="86"/>
      <c r="R14" s="116"/>
      <c r="S14" s="102"/>
      <c r="T14" s="41"/>
      <c r="U14" s="41"/>
      <c r="V14" s="41"/>
      <c r="W14" s="46"/>
      <c r="X14" s="178"/>
      <c r="Y14" s="179"/>
      <c r="Z14" s="78"/>
      <c r="AA14" s="77"/>
      <c r="AB14" s="138"/>
      <c r="AC14" s="135"/>
      <c r="AD14" s="41"/>
      <c r="AE14" s="41"/>
      <c r="AF14" s="41"/>
      <c r="AG14" s="46"/>
      <c r="AH14" s="136"/>
      <c r="AI14" s="139"/>
      <c r="AJ14" s="63"/>
    </row>
    <row r="15" spans="1:37" x14ac:dyDescent="0.25">
      <c r="A15" s="85" t="s">
        <v>71</v>
      </c>
      <c r="B15" s="142"/>
      <c r="C15" s="162"/>
      <c r="D15" s="163"/>
      <c r="E15" s="41">
        <f t="shared" si="0"/>
        <v>0</v>
      </c>
      <c r="F15" s="41" t="str">
        <f t="shared" si="1"/>
        <v/>
      </c>
      <c r="G15" s="41" t="str">
        <f t="shared" si="2"/>
        <v/>
      </c>
      <c r="H15" s="46"/>
      <c r="I15" s="164"/>
      <c r="J15" s="164"/>
      <c r="K15" s="164"/>
      <c r="L15" s="164"/>
      <c r="M15" s="82"/>
      <c r="N15" s="82"/>
      <c r="O15" s="82"/>
      <c r="P15" s="37"/>
      <c r="Q15" s="77"/>
      <c r="R15" s="47"/>
      <c r="S15" s="102"/>
      <c r="T15" s="41">
        <f t="shared" si="6"/>
        <v>0</v>
      </c>
      <c r="U15" s="41" t="str">
        <f t="shared" si="7"/>
        <v/>
      </c>
      <c r="V15" s="41" t="str">
        <f t="shared" si="8"/>
        <v/>
      </c>
      <c r="W15" s="46"/>
      <c r="X15" s="178"/>
      <c r="Y15" s="179"/>
      <c r="Z15" s="37"/>
      <c r="AA15" s="87" t="s">
        <v>60</v>
      </c>
      <c r="AB15" s="97"/>
      <c r="AC15" s="98"/>
      <c r="AD15" s="95"/>
      <c r="AE15" s="95"/>
      <c r="AF15" s="95"/>
      <c r="AG15" s="43"/>
      <c r="AH15" s="97"/>
      <c r="AI15" s="97"/>
      <c r="AJ15" s="63"/>
    </row>
    <row r="16" spans="1:37" x14ac:dyDescent="0.25">
      <c r="A16" s="85" t="s">
        <v>33</v>
      </c>
      <c r="B16" s="45">
        <v>1114</v>
      </c>
      <c r="C16" s="162"/>
      <c r="D16" s="163"/>
      <c r="E16" s="41">
        <f t="shared" ref="E16" si="12">IF(H16&lt;&gt;"",H16,3)*IF(C16="A",4,IF(C16="B",3,IF(C16="C",2,IF(C16="D",1,IF(AND(C16&gt;=0,C16&lt;=4,ISNUMBER(C16)),C16,0)))))</f>
        <v>0</v>
      </c>
      <c r="F16" s="41" t="str">
        <f t="shared" ref="F16" si="13">IF(OR(C16="A",C16="B",C16="C",C16="D",C16="F",AND(C16&gt;=0,C16&lt;=4,ISNUMBER(C16))),IF(H16&lt;&gt;"",H16,3),"")</f>
        <v/>
      </c>
      <c r="G16" s="41" t="str">
        <f t="shared" ref="G16" si="14">IF(OR(C16="A",C16="B",C16="C",C16="D",C16="P",AND(C16&gt;=0,C16&lt;=4,ISNUMBER(C16))),IF(H16&lt;&gt;"",H16,3),"")</f>
        <v/>
      </c>
      <c r="H16" s="46">
        <v>4</v>
      </c>
      <c r="I16" s="165"/>
      <c r="J16" s="164"/>
      <c r="K16" s="164"/>
      <c r="L16" s="164"/>
      <c r="M16" s="82"/>
      <c r="N16" s="82"/>
      <c r="O16" s="82"/>
      <c r="P16" s="78"/>
      <c r="Q16" s="77"/>
      <c r="R16" s="120"/>
      <c r="S16" s="135"/>
      <c r="T16" s="41"/>
      <c r="U16" s="41"/>
      <c r="V16" s="41"/>
      <c r="W16" s="46"/>
      <c r="X16" s="136"/>
      <c r="Y16" s="137"/>
      <c r="Z16" s="37"/>
      <c r="AA16" s="87"/>
      <c r="AB16" s="97"/>
      <c r="AC16" s="98"/>
      <c r="AD16" s="95"/>
      <c r="AE16" s="95"/>
      <c r="AF16" s="95"/>
      <c r="AG16" s="43"/>
      <c r="AH16" s="97"/>
      <c r="AI16" s="97"/>
      <c r="AJ16" s="63"/>
    </row>
    <row r="17" spans="1:36" x14ac:dyDescent="0.25">
      <c r="A17" s="76" t="s">
        <v>30</v>
      </c>
      <c r="B17" s="45">
        <v>1113</v>
      </c>
      <c r="C17" s="162"/>
      <c r="D17" s="163"/>
      <c r="E17" s="41">
        <f t="shared" si="0"/>
        <v>0</v>
      </c>
      <c r="F17" s="41" t="str">
        <f t="shared" si="1"/>
        <v/>
      </c>
      <c r="G17" s="41" t="str">
        <f t="shared" si="2"/>
        <v/>
      </c>
      <c r="H17" s="46"/>
      <c r="I17" s="165"/>
      <c r="J17" s="164"/>
      <c r="K17" s="164"/>
      <c r="L17" s="164"/>
      <c r="M17" s="82"/>
      <c r="N17" s="82"/>
      <c r="O17" s="82"/>
      <c r="P17" s="37"/>
      <c r="Q17" s="82"/>
      <c r="R17" s="82"/>
      <c r="S17" s="82"/>
      <c r="T17" s="82"/>
      <c r="U17" s="82"/>
      <c r="V17" s="82"/>
      <c r="W17" s="82"/>
      <c r="X17" s="91"/>
      <c r="Y17" s="91"/>
      <c r="Z17" s="37"/>
      <c r="AA17" s="87"/>
      <c r="AB17" s="97"/>
      <c r="AC17" s="98"/>
      <c r="AD17" s="95"/>
      <c r="AE17" s="95"/>
      <c r="AF17" s="95"/>
      <c r="AG17" s="43"/>
      <c r="AH17" s="97"/>
      <c r="AI17" s="97"/>
      <c r="AJ17" s="63"/>
    </row>
    <row r="18" spans="1:36" x14ac:dyDescent="0.25">
      <c r="A18" s="85" t="s">
        <v>72</v>
      </c>
      <c r="B18" s="142"/>
      <c r="C18" s="162"/>
      <c r="D18" s="163"/>
      <c r="E18" s="41">
        <f t="shared" ref="E18" si="15">IF(H18&lt;&gt;"",H18,3)*IF(C18="A",4,IF(C18="B",3,IF(C18="C",2,IF(C18="D",1,IF(AND(C18&gt;=0,C18&lt;=4,ISNUMBER(C18)),C18,0)))))</f>
        <v>0</v>
      </c>
      <c r="F18" s="41" t="str">
        <f t="shared" ref="F18" si="16">IF(OR(C18="A",C18="B",C18="C",C18="D",C18="F",AND(C18&gt;=0,C18&lt;=4,ISNUMBER(C18))),IF(H18&lt;&gt;"",H18,3),"")</f>
        <v/>
      </c>
      <c r="G18" s="41" t="str">
        <f t="shared" ref="G18" si="17">IF(OR(C18="A",C18="B",C18="C",C18="D",C18="P",AND(C18&gt;=0,C18&lt;=4,ISNUMBER(C18))),IF(H18&lt;&gt;"",H18,3),"")</f>
        <v/>
      </c>
      <c r="H18" s="42"/>
      <c r="I18" s="165"/>
      <c r="J18" s="164"/>
      <c r="K18" s="164"/>
      <c r="L18" s="164"/>
      <c r="M18" s="82"/>
      <c r="N18" s="82"/>
      <c r="O18" s="82"/>
      <c r="P18" s="37"/>
      <c r="Q18" s="175"/>
      <c r="R18" s="176"/>
      <c r="S18" s="176"/>
      <c r="T18" s="176"/>
      <c r="U18" s="176"/>
      <c r="V18" s="176"/>
      <c r="W18" s="176"/>
      <c r="X18" s="28" t="s">
        <v>37</v>
      </c>
      <c r="Y18" s="82"/>
      <c r="Z18" s="37"/>
      <c r="AA18" s="87"/>
      <c r="AB18" s="97"/>
      <c r="AC18" s="98"/>
      <c r="AD18" s="95"/>
      <c r="AE18" s="95"/>
      <c r="AF18" s="95"/>
      <c r="AG18" s="43"/>
      <c r="AH18" s="97"/>
      <c r="AI18" s="97"/>
      <c r="AJ18" s="63"/>
    </row>
    <row r="19" spans="1:36" x14ac:dyDescent="0.25">
      <c r="A19" s="85" t="s">
        <v>72</v>
      </c>
      <c r="B19" s="142"/>
      <c r="C19" s="162"/>
      <c r="D19" s="163"/>
      <c r="E19" s="41">
        <f t="shared" si="0"/>
        <v>0</v>
      </c>
      <c r="F19" s="41" t="str">
        <f t="shared" si="1"/>
        <v/>
      </c>
      <c r="G19" s="41" t="str">
        <f t="shared" si="2"/>
        <v/>
      </c>
      <c r="H19" s="42"/>
      <c r="I19" s="165"/>
      <c r="J19" s="164"/>
      <c r="K19" s="164"/>
      <c r="L19" s="164"/>
      <c r="M19" s="82"/>
      <c r="N19" s="82"/>
      <c r="O19" s="82"/>
      <c r="P19" s="37"/>
      <c r="Q19" s="48" t="s">
        <v>38</v>
      </c>
      <c r="R19" s="82"/>
      <c r="S19" s="82"/>
      <c r="T19" s="82"/>
      <c r="U19" s="82"/>
      <c r="V19" s="79"/>
      <c r="W19" s="82"/>
      <c r="X19" s="82"/>
      <c r="Y19" s="92"/>
      <c r="Z19" s="37"/>
      <c r="AA19" s="87"/>
      <c r="AB19" s="97"/>
      <c r="AC19" s="98"/>
      <c r="AD19" s="95"/>
      <c r="AE19" s="95"/>
      <c r="AF19" s="95"/>
      <c r="AG19" s="43"/>
      <c r="AH19" s="97"/>
      <c r="AI19" s="97"/>
      <c r="AJ19" s="63"/>
    </row>
    <row r="20" spans="1:36" ht="13.8" thickBot="1" x14ac:dyDescent="0.3">
      <c r="A20" s="85" t="s">
        <v>54</v>
      </c>
      <c r="B20" s="47"/>
      <c r="C20" s="162"/>
      <c r="D20" s="163"/>
      <c r="E20" s="41">
        <f t="shared" si="0"/>
        <v>0</v>
      </c>
      <c r="F20" s="41" t="str">
        <f t="shared" si="1"/>
        <v/>
      </c>
      <c r="G20" s="41" t="str">
        <f t="shared" si="2"/>
        <v/>
      </c>
      <c r="H20" s="42"/>
      <c r="I20" s="165"/>
      <c r="J20" s="164"/>
      <c r="K20" s="164"/>
      <c r="L20" s="164"/>
      <c r="M20" s="82"/>
      <c r="N20" s="82"/>
      <c r="O20" s="82"/>
      <c r="P20" s="37"/>
      <c r="Q20" s="174">
        <f>SUM(G7:G23,V7:V15,AF7:AF13,AF22:AF34,AF39:AF41,G28:G42,O29:O43)</f>
        <v>0</v>
      </c>
      <c r="R20" s="174"/>
      <c r="S20" s="82" t="s">
        <v>39</v>
      </c>
      <c r="T20" s="82"/>
      <c r="U20" s="82"/>
      <c r="V20" s="82"/>
      <c r="W20" s="82"/>
      <c r="X20" s="82"/>
      <c r="Y20" s="82"/>
      <c r="Z20" s="37"/>
      <c r="AA20" s="87"/>
      <c r="AB20" s="97"/>
      <c r="AC20" s="98"/>
      <c r="AD20" s="95"/>
      <c r="AE20" s="95"/>
      <c r="AF20" s="95"/>
      <c r="AG20" s="43"/>
      <c r="AH20" s="97"/>
      <c r="AI20" s="97"/>
      <c r="AJ20" s="63"/>
    </row>
    <row r="21" spans="1:36" ht="14.4" thickTop="1" thickBot="1" x14ac:dyDescent="0.3">
      <c r="A21" s="85" t="s">
        <v>36</v>
      </c>
      <c r="B21" s="47"/>
      <c r="C21" s="162"/>
      <c r="D21" s="163"/>
      <c r="E21" s="41">
        <f t="shared" si="0"/>
        <v>0</v>
      </c>
      <c r="F21" s="41" t="str">
        <f t="shared" si="1"/>
        <v/>
      </c>
      <c r="G21" s="41" t="str">
        <f t="shared" si="2"/>
        <v/>
      </c>
      <c r="H21" s="46"/>
      <c r="I21" s="165"/>
      <c r="J21" s="164"/>
      <c r="K21" s="164"/>
      <c r="L21" s="164"/>
      <c r="M21" s="82"/>
      <c r="N21" s="82"/>
      <c r="O21" s="82"/>
      <c r="P21" s="37"/>
      <c r="Q21" s="177" t="str">
        <f>IF(SUM(F7:F23,U7:U15,AE9:AE13,AE22:AE34,AE39:AE41, F28:F42,N29:N43)=0,"N/A",ROUNDDOWN(SUM(E7:E23,T7:T15,AD9:AD13,AD22:AD34,AD39:AD41,E28:E42,M29:M43)/SUM(F7:F23,U7:U15,AE9:AE13,AE22:AE34,AE39:AE41,F28:F42,N29:N43),2))</f>
        <v>N/A</v>
      </c>
      <c r="R21" s="177"/>
      <c r="S21" s="82" t="s">
        <v>40</v>
      </c>
      <c r="T21" s="82"/>
      <c r="U21" s="82"/>
      <c r="V21" s="82"/>
      <c r="W21" s="82"/>
      <c r="X21" s="82"/>
      <c r="Y21" s="82"/>
      <c r="Z21" s="37"/>
      <c r="AA21" s="87"/>
      <c r="AB21" s="97"/>
      <c r="AC21" s="98"/>
      <c r="AD21" s="95"/>
      <c r="AE21" s="95"/>
      <c r="AF21" s="95"/>
      <c r="AG21" s="43"/>
      <c r="AH21" s="97"/>
      <c r="AI21" s="97"/>
      <c r="AJ21" s="63"/>
    </row>
    <row r="22" spans="1:36" ht="14.4" thickTop="1" thickBot="1" x14ac:dyDescent="0.3">
      <c r="A22" s="76"/>
      <c r="B22" s="47"/>
      <c r="C22" s="163"/>
      <c r="D22" s="163"/>
      <c r="E22" s="41">
        <f t="shared" si="0"/>
        <v>0</v>
      </c>
      <c r="F22" s="41" t="str">
        <f t="shared" si="1"/>
        <v/>
      </c>
      <c r="G22" s="41" t="str">
        <f t="shared" si="2"/>
        <v/>
      </c>
      <c r="H22" s="46"/>
      <c r="I22" s="164"/>
      <c r="J22" s="164"/>
      <c r="K22" s="164"/>
      <c r="L22" s="164"/>
      <c r="M22" s="82"/>
      <c r="N22" s="82"/>
      <c r="O22" s="82"/>
      <c r="P22" s="37"/>
      <c r="Q22" s="168">
        <f>SUMIF(B7:B23,"&gt;2999",F7:F23)+SUMIF(B28:B42,"&gt;2999",F28:F42)+SUMIF(J28:J42,"&gt;2999",N29:N43)+SUMIF(R7:R15,"&gt;2999",U7:U15)+SUMIF(AB7:AB13,"&gt;2999",AE7:AE13)+SUMIF(AB22:AB34,"&gt;2999",AE22:AE34)+SUMIF(AB39:AB41,"&gt;2999",AE39:AE41)</f>
        <v>0</v>
      </c>
      <c r="R22" s="168"/>
      <c r="S22" s="82" t="s">
        <v>41</v>
      </c>
      <c r="T22" s="82"/>
      <c r="U22" s="82"/>
      <c r="V22" s="82"/>
      <c r="W22" s="82"/>
      <c r="X22" s="82"/>
      <c r="Y22" s="82"/>
      <c r="Z22" s="37"/>
      <c r="AA22" s="120"/>
      <c r="AB22" s="140"/>
      <c r="AC22" s="101"/>
      <c r="AD22" s="41">
        <f t="shared" ref="AD22:AD24" si="18">IF(AG22&lt;&gt;"",AG22,3)*IF(AC22="A",4,IF(AC22="B",3,IF(AC22="C",2,IF(AC22="D",1,IF(AND(AC22&gt;=0,AC22&lt;=4,ISNUMBER(AC22)),AC22,0)))))</f>
        <v>0</v>
      </c>
      <c r="AE22" s="41" t="str">
        <f t="shared" ref="AE22:AE24" si="19">IF(OR(AC22="A",AC22="B",AC22="C",AC22="D",AC22="F",AND(AC22&gt;=0,AC22&lt;=4,ISNUMBER(AC22))),IF(AG22&lt;&gt;"",AG22,3),"")</f>
        <v/>
      </c>
      <c r="AF22" s="41" t="str">
        <f t="shared" ref="AF22:AF24" si="20">IF(OR(AC22="A",AC22="B",AC22="C",AC22="D",AC22="P",AND(AC22&gt;=0,AC22&lt;=4,ISNUMBER(AC22))),IF(AG22&lt;&gt;"",AG22,3),"")</f>
        <v/>
      </c>
      <c r="AG22" s="42"/>
      <c r="AH22" s="160"/>
      <c r="AI22" s="161"/>
      <c r="AJ22" s="63"/>
    </row>
    <row r="23" spans="1:36" ht="13.8" thickBot="1" x14ac:dyDescent="0.3">
      <c r="A23" s="76"/>
      <c r="B23" s="47"/>
      <c r="C23" s="163"/>
      <c r="D23" s="163"/>
      <c r="E23" s="41">
        <f t="shared" si="0"/>
        <v>0</v>
      </c>
      <c r="F23" s="41" t="str">
        <f t="shared" si="1"/>
        <v/>
      </c>
      <c r="G23" s="41" t="str">
        <f t="shared" si="2"/>
        <v/>
      </c>
      <c r="H23" s="46"/>
      <c r="I23" s="164"/>
      <c r="J23" s="164"/>
      <c r="K23" s="164"/>
      <c r="L23" s="164"/>
      <c r="M23" s="82"/>
      <c r="N23" s="82"/>
      <c r="O23" s="82"/>
      <c r="P23" s="37"/>
      <c r="Q23" s="169">
        <f>SUMIF(B7:B23,"&gt;2999",E7:E23)+SUMIF(B28:B42,"&gt;2999",E28:E42)+SUMIF(J28:J42,"&gt;2999",M29:M43)+SUMIF(R7:R15,"&gt;2999",T7:T15)+SUMIF(AB9:AB13,"&gt;2999",AD9:AD13)+SUMIF(AB22:AB34,"&gt;2999",AD22:AD34)+SUMIF(AB39:AB41,"&gt;2999",AD39:AD41)</f>
        <v>0</v>
      </c>
      <c r="R23" s="169"/>
      <c r="S23" s="28" t="s">
        <v>42</v>
      </c>
      <c r="T23" s="82"/>
      <c r="U23" s="82"/>
      <c r="V23" s="82"/>
      <c r="W23" s="82"/>
      <c r="X23" s="82"/>
      <c r="Y23" s="82"/>
      <c r="Z23" s="37"/>
      <c r="AA23" s="125"/>
      <c r="AB23" s="141"/>
      <c r="AC23" s="101"/>
      <c r="AD23" s="41">
        <f t="shared" ref="AD23" si="21">IF(AG23&lt;&gt;"",AG23,3)*IF(AC23="A",4,IF(AC23="B",3,IF(AC23="C",2,IF(AC23="D",1,IF(AND(AC23&gt;=0,AC23&lt;=4,ISNUMBER(AC23)),AC23,0)))))</f>
        <v>0</v>
      </c>
      <c r="AE23" s="41" t="str">
        <f t="shared" ref="AE23" si="22">IF(OR(AC23="A",AC23="B",AC23="C",AC23="D",AC23="F",AND(AC23&gt;=0,AC23&lt;=4,ISNUMBER(AC23))),IF(AG23&lt;&gt;"",AG23,3),"")</f>
        <v/>
      </c>
      <c r="AF23" s="41" t="str">
        <f t="shared" ref="AF23" si="23">IF(OR(AC23="A",AC23="B",AC23="C",AC23="D",AC23="P",AND(AC23&gt;=0,AC23&lt;=4,ISNUMBER(AC23))),IF(AG23&lt;&gt;"",AG23,3),"")</f>
        <v/>
      </c>
      <c r="AG23" s="42"/>
      <c r="AH23" s="160"/>
      <c r="AI23" s="161"/>
      <c r="AJ23" s="63"/>
    </row>
    <row r="24" spans="1:36" ht="13.8" thickBot="1" x14ac:dyDescent="0.3">
      <c r="A24" s="166"/>
      <c r="B24" s="167"/>
      <c r="C24" s="167"/>
      <c r="D24" s="167"/>
      <c r="E24" s="167"/>
      <c r="F24" s="167"/>
      <c r="G24" s="167"/>
      <c r="H24" s="167"/>
      <c r="I24" s="167"/>
      <c r="J24" s="167"/>
      <c r="K24" s="167"/>
      <c r="L24" s="167"/>
      <c r="M24" s="82"/>
      <c r="N24" s="82"/>
      <c r="O24" s="82"/>
      <c r="P24" s="37"/>
      <c r="Q24" s="170" t="str">
        <f>IF(SUM(Q23)=0,"N/A",Q23/Q22)</f>
        <v>N/A</v>
      </c>
      <c r="R24" s="170"/>
      <c r="S24" s="82" t="s">
        <v>44</v>
      </c>
      <c r="T24" s="82"/>
      <c r="U24" s="82"/>
      <c r="V24" s="82"/>
      <c r="W24" s="82"/>
      <c r="X24" s="82"/>
      <c r="Y24" s="82"/>
      <c r="Z24" s="37"/>
      <c r="AA24" s="125"/>
      <c r="AB24" s="141"/>
      <c r="AC24" s="101"/>
      <c r="AD24" s="41">
        <f t="shared" si="18"/>
        <v>0</v>
      </c>
      <c r="AE24" s="41" t="str">
        <f t="shared" si="19"/>
        <v/>
      </c>
      <c r="AF24" s="41" t="str">
        <f t="shared" si="20"/>
        <v/>
      </c>
      <c r="AG24" s="42"/>
      <c r="AH24" s="160"/>
      <c r="AI24" s="161"/>
      <c r="AJ24" s="63"/>
    </row>
    <row r="25" spans="1:36" ht="14.4" thickTop="1" thickBot="1" x14ac:dyDescent="0.3">
      <c r="A25" s="93" t="s">
        <v>61</v>
      </c>
      <c r="B25" s="82"/>
      <c r="C25" s="82"/>
      <c r="D25" s="82"/>
      <c r="E25" s="82"/>
      <c r="F25" s="82"/>
      <c r="G25" s="82"/>
      <c r="H25" s="82"/>
      <c r="I25" s="82"/>
      <c r="J25" s="82"/>
      <c r="K25" s="82"/>
      <c r="L25" s="82"/>
      <c r="M25" s="82"/>
      <c r="N25" s="82"/>
      <c r="O25" s="82"/>
      <c r="P25" s="37"/>
      <c r="Q25" s="171"/>
      <c r="R25" s="172"/>
      <c r="S25" s="28" t="s">
        <v>47</v>
      </c>
      <c r="T25" s="82"/>
      <c r="U25" s="82"/>
      <c r="V25" s="82"/>
      <c r="W25" s="82"/>
      <c r="X25" s="82"/>
      <c r="Y25" s="82"/>
      <c r="Z25" s="44"/>
      <c r="AA25" s="86"/>
      <c r="AB25" s="97"/>
      <c r="AC25" s="98"/>
      <c r="AD25" s="95"/>
      <c r="AE25" s="95"/>
      <c r="AF25" s="95"/>
      <c r="AG25" s="43"/>
      <c r="AH25" s="97"/>
      <c r="AI25" s="97"/>
      <c r="AJ25" s="63"/>
    </row>
    <row r="26" spans="1:36" ht="16.8" thickTop="1" thickBot="1" x14ac:dyDescent="0.35">
      <c r="A26" s="71" t="s">
        <v>43</v>
      </c>
      <c r="B26" s="62"/>
      <c r="C26" s="82"/>
      <c r="D26" s="82"/>
      <c r="E26" s="82"/>
      <c r="F26" s="82"/>
      <c r="G26" s="82"/>
      <c r="H26" s="82"/>
      <c r="I26" s="84" t="s">
        <v>58</v>
      </c>
      <c r="J26" s="84"/>
      <c r="K26" s="84"/>
      <c r="L26" s="84"/>
      <c r="M26" s="82"/>
      <c r="N26" s="82"/>
      <c r="O26" s="82"/>
      <c r="P26" s="37"/>
      <c r="Q26" s="173">
        <v>120</v>
      </c>
      <c r="R26" s="173"/>
      <c r="S26" s="82" t="s">
        <v>48</v>
      </c>
      <c r="T26" s="82"/>
      <c r="U26" s="82"/>
      <c r="V26" s="82"/>
      <c r="W26" s="82"/>
      <c r="X26" s="82"/>
      <c r="Y26" s="82"/>
      <c r="Z26" s="82"/>
      <c r="AA26" s="87" t="s">
        <v>77</v>
      </c>
      <c r="AB26" s="97"/>
      <c r="AC26" s="98"/>
      <c r="AD26" s="95"/>
      <c r="AE26" s="95"/>
      <c r="AF26" s="95"/>
      <c r="AG26" s="43"/>
      <c r="AH26" s="97"/>
      <c r="AI26" s="97"/>
      <c r="AJ26" s="63"/>
    </row>
    <row r="27" spans="1:36" ht="13.8" thickBot="1" x14ac:dyDescent="0.3">
      <c r="A27" s="80" t="s">
        <v>20</v>
      </c>
      <c r="B27" s="82"/>
      <c r="C27" s="82" t="s">
        <v>45</v>
      </c>
      <c r="D27" s="30" t="s">
        <v>46</v>
      </c>
      <c r="E27" s="82"/>
      <c r="F27" s="82"/>
      <c r="G27" s="82"/>
      <c r="H27" s="82"/>
      <c r="I27" s="82" t="s">
        <v>20</v>
      </c>
      <c r="J27" s="82"/>
      <c r="K27" s="82" t="s">
        <v>45</v>
      </c>
      <c r="L27" s="52" t="s">
        <v>46</v>
      </c>
      <c r="M27" s="84"/>
      <c r="N27" s="84"/>
      <c r="O27" s="84"/>
      <c r="P27" s="84"/>
      <c r="Q27" s="82" t="s">
        <v>49</v>
      </c>
      <c r="R27" s="82"/>
      <c r="S27" s="82"/>
      <c r="T27" s="82"/>
      <c r="U27" s="82"/>
      <c r="V27" s="82"/>
      <c r="W27" s="82"/>
      <c r="X27" s="82"/>
      <c r="Y27" s="82"/>
      <c r="Z27" s="95"/>
      <c r="AA27" s="86" t="s">
        <v>34</v>
      </c>
      <c r="AB27" s="119">
        <v>1515</v>
      </c>
      <c r="AC27" s="101"/>
      <c r="AD27" s="41">
        <f t="shared" ref="AD27:AD34" si="24">IF(AG27&lt;&gt;"",AG27,3)*IF(AC27="A",4,IF(AC27="B",3,IF(AC27="C",2,IF(AC27="D",1,IF(AND(AC27&gt;=0,AC27&lt;=4,ISNUMBER(AC27)),AC27,0)))))</f>
        <v>0</v>
      </c>
      <c r="AE27" s="41" t="str">
        <f t="shared" ref="AE27:AE34" si="25">IF(OR(AC27="A",AC27="B",AC27="C",AC27="D",AC27="F",AND(AC27&gt;=0,AC27&lt;=4,ISNUMBER(AC27))),IF(AG27&lt;&gt;"",AG27,3),"")</f>
        <v/>
      </c>
      <c r="AF27" s="41" t="str">
        <f t="shared" ref="AF27:AF34" si="26">IF(OR(AC27="A",AC27="B",AC27="C",AC27="D",AC27="P",AND(AC27&gt;=0,AC27&lt;=4,ISNUMBER(AC27))),IF(AG27&lt;&gt;"",AG27,3),"")</f>
        <v/>
      </c>
      <c r="AG27" s="42">
        <v>5</v>
      </c>
      <c r="AH27" s="160"/>
      <c r="AI27" s="161"/>
      <c r="AJ27" s="63"/>
    </row>
    <row r="28" spans="1:36" ht="18" customHeight="1" thickBot="1" x14ac:dyDescent="0.3">
      <c r="A28" s="90"/>
      <c r="B28" s="90"/>
      <c r="C28" s="89"/>
      <c r="D28" s="56"/>
      <c r="E28" s="57">
        <f t="shared" ref="E28:E42" si="27">D28*IF(OR(C28="A",C28="RA"),4,IF(OR(C28="B",C28="RB"),3,IF(OR(C28="C",C28="RC"),2,IF(OR(C28="D",C28="RD"),1,IF(AND(C28&gt;=0,C28&lt;=4,ISNUMBER(C28)),C28,0)))))</f>
        <v>0</v>
      </c>
      <c r="F28" s="58" t="str">
        <f t="shared" ref="F28:F42" si="28">IF(OR(C28="",D28=""),"",IF(OR(C28="A",C28="B",C28="C",C28="D",C28="F",C28="RA",C28="RB",C28="RC",C28="RD",C28="RF",AND(C28&gt;=0,C28&lt;=4,ISNUMBER(C28))),D28,""))</f>
        <v/>
      </c>
      <c r="G28" s="59" t="str">
        <f t="shared" ref="G28:G42" si="29">IF(OR(C28="",D28=""),"",IF(OR(C28="A",C28="B",C28="C",C28="D",C28="P",AND(C28&gt;=0,C28&lt;=4,ISNUMBER(C28))),D28,""))</f>
        <v/>
      </c>
      <c r="H28" s="60"/>
      <c r="I28" s="88"/>
      <c r="J28" s="54"/>
      <c r="K28" s="89"/>
      <c r="L28" s="56"/>
      <c r="M28" s="75" t="s">
        <v>22</v>
      </c>
      <c r="N28" s="75" t="s">
        <v>23</v>
      </c>
      <c r="O28" s="75" t="s">
        <v>24</v>
      </c>
      <c r="P28" s="37"/>
      <c r="Q28" s="82"/>
      <c r="R28" s="82"/>
      <c r="S28" s="82"/>
      <c r="T28" s="82"/>
      <c r="U28" s="82"/>
      <c r="V28" s="82"/>
      <c r="W28" s="82"/>
      <c r="X28" s="82"/>
      <c r="Y28" s="82"/>
      <c r="Z28" s="37"/>
      <c r="AA28" s="86" t="s">
        <v>57</v>
      </c>
      <c r="AB28" s="115">
        <v>2123</v>
      </c>
      <c r="AC28" s="134"/>
      <c r="AD28" s="41">
        <f t="shared" ref="AD28" si="30">IF(AG28&lt;&gt;"",AG28,3)*IF(AC28="A",4,IF(AC28="B",3,IF(AC28="C",2,IF(AC28="D",1,IF(AND(AC28&gt;=0,AC28&lt;=4,ISNUMBER(AC28)),AC28,0)))))</f>
        <v>0</v>
      </c>
      <c r="AE28" s="41" t="str">
        <f t="shared" ref="AE28" si="31">IF(OR(AC28="A",AC28="B",AC28="C",AC28="D",AC28="F",AND(AC28&gt;=0,AC28&lt;=4,ISNUMBER(AC28))),IF(AG28&lt;&gt;"",AG28,3),"")</f>
        <v/>
      </c>
      <c r="AF28" s="41" t="str">
        <f t="shared" ref="AF28" si="32">IF(OR(AC28="A",AC28="B",AC28="C",AC28="D",AC28="P",AND(AC28&gt;=0,AC28&lt;=4,ISNUMBER(AC28))),IF(AG28&lt;&gt;"",AG28,3),"")</f>
        <v/>
      </c>
      <c r="AG28" s="42"/>
      <c r="AH28" s="160"/>
      <c r="AI28" s="161"/>
      <c r="AJ28" s="117"/>
    </row>
    <row r="29" spans="1:36" ht="13.8" thickBot="1" x14ac:dyDescent="0.3">
      <c r="A29" s="90"/>
      <c r="B29" s="54"/>
      <c r="C29" s="89"/>
      <c r="D29" s="56"/>
      <c r="E29" s="57">
        <f t="shared" si="27"/>
        <v>0</v>
      </c>
      <c r="F29" s="58" t="str">
        <f t="shared" si="28"/>
        <v/>
      </c>
      <c r="G29" s="59" t="str">
        <f t="shared" si="29"/>
        <v/>
      </c>
      <c r="H29" s="61"/>
      <c r="I29" s="88"/>
      <c r="J29" s="54"/>
      <c r="K29" s="89"/>
      <c r="L29" s="56"/>
      <c r="M29" s="37">
        <f t="shared" ref="M29:M43" si="33">L28*IF(OR(K28="A",K28="RA"),4,IF(OR(K28="B",K28="RB"),3,IF(OR(K28="C",K28="RC"),2,IF(OR(K28="D",K28="RD"),1,IF(AND(K28&gt;=0,K28=4,ISNUMBER(K28)),K28,0)))))</f>
        <v>0</v>
      </c>
      <c r="N29" s="37" t="str">
        <f t="shared" ref="N29:N43" si="34">IF(OR(K28="",L28=""),"",IF(OR(K28="A",K28="B",K28="C",K28="D",K28="F",K28="RA",K28="RB",K28="RC",K28="RD",K28="RF",AND(K28&gt;=0,K28&lt;=4,ISNUMBER(K28))),L28,""))</f>
        <v/>
      </c>
      <c r="O29" s="37" t="str">
        <f t="shared" ref="O29:O43" si="35">IF(OR(K28="",L28=""),"",IF(OR(K28="A",K28="B",K28="C",K28="D",K28="P",AND(K28&gt;=0,K28&lt;=4,ISNUMBER(K28))),L28,""))</f>
        <v/>
      </c>
      <c r="P29" s="37"/>
      <c r="Q29" s="82"/>
      <c r="R29" s="82"/>
      <c r="S29" s="82"/>
      <c r="T29" s="82"/>
      <c r="U29" s="82"/>
      <c r="V29" s="82"/>
      <c r="W29" s="82"/>
      <c r="X29" s="82"/>
      <c r="Y29" s="82"/>
      <c r="Z29" s="37"/>
      <c r="AA29" s="86" t="s">
        <v>57</v>
      </c>
      <c r="AB29" s="115">
        <v>2132</v>
      </c>
      <c r="AC29" s="134"/>
      <c r="AD29" s="41">
        <f t="shared" si="24"/>
        <v>0</v>
      </c>
      <c r="AE29" s="41" t="str">
        <f t="shared" si="25"/>
        <v/>
      </c>
      <c r="AF29" s="41" t="str">
        <f t="shared" si="26"/>
        <v/>
      </c>
      <c r="AG29" s="42">
        <v>2</v>
      </c>
      <c r="AH29" s="160"/>
      <c r="AI29" s="161"/>
      <c r="AJ29" s="63"/>
    </row>
    <row r="30" spans="1:36" ht="13.8" thickBot="1" x14ac:dyDescent="0.3">
      <c r="A30" s="90"/>
      <c r="B30" s="54"/>
      <c r="C30" s="89"/>
      <c r="D30" s="56"/>
      <c r="E30" s="57">
        <f t="shared" si="27"/>
        <v>0</v>
      </c>
      <c r="F30" s="58" t="str">
        <f t="shared" si="28"/>
        <v/>
      </c>
      <c r="G30" s="59" t="str">
        <f t="shared" si="29"/>
        <v/>
      </c>
      <c r="H30" s="61"/>
      <c r="I30" s="88"/>
      <c r="J30" s="54"/>
      <c r="K30" s="89"/>
      <c r="L30" s="56"/>
      <c r="M30" s="37">
        <f t="shared" si="33"/>
        <v>0</v>
      </c>
      <c r="N30" s="37" t="str">
        <f t="shared" si="34"/>
        <v/>
      </c>
      <c r="O30" s="37" t="str">
        <f t="shared" si="35"/>
        <v/>
      </c>
      <c r="P30" s="37"/>
      <c r="Q30" s="82"/>
      <c r="R30" s="82"/>
      <c r="S30" s="82"/>
      <c r="T30" s="82"/>
      <c r="U30" s="82"/>
      <c r="V30" s="82"/>
      <c r="W30" s="82"/>
      <c r="X30" s="82"/>
      <c r="Y30" s="82"/>
      <c r="Z30" s="37"/>
      <c r="AA30" s="86" t="s">
        <v>53</v>
      </c>
      <c r="AB30" s="115">
        <v>1014</v>
      </c>
      <c r="AC30" s="134"/>
      <c r="AD30" s="41">
        <f t="shared" ref="AD30:AD32" si="36">IF(AG30&lt;&gt;"",AG30,3)*IF(AC30="A",4,IF(AC30="B",3,IF(AC30="C",2,IF(AC30="D",1,IF(AND(AC30&gt;=0,AC30&lt;=4,ISNUMBER(AC30)),AC30,0)))))</f>
        <v>0</v>
      </c>
      <c r="AE30" s="41" t="str">
        <f t="shared" ref="AE30:AE32" si="37">IF(OR(AC30="A",AC30="B",AC30="C",AC30="D",AC30="F",AND(AC30&gt;=0,AC30&lt;=4,ISNUMBER(AC30))),IF(AG30&lt;&gt;"",AG30,3),"")</f>
        <v/>
      </c>
      <c r="AF30" s="41" t="str">
        <f t="shared" ref="AF30:AF32" si="38">IF(OR(AC30="A",AC30="B",AC30="C",AC30="D",AC30="P",AND(AC30&gt;=0,AC30&lt;=4,ISNUMBER(AC30))),IF(AG30&lt;&gt;"",AG30,3),"")</f>
        <v/>
      </c>
      <c r="AG30" s="42">
        <v>4</v>
      </c>
      <c r="AH30" s="160"/>
      <c r="AI30" s="161"/>
      <c r="AJ30" s="63"/>
    </row>
    <row r="31" spans="1:36" ht="13.8" thickBot="1" x14ac:dyDescent="0.3">
      <c r="A31" s="90"/>
      <c r="B31" s="54"/>
      <c r="C31" s="89"/>
      <c r="D31" s="56"/>
      <c r="E31" s="57">
        <f t="shared" si="27"/>
        <v>0</v>
      </c>
      <c r="F31" s="58" t="str">
        <f t="shared" si="28"/>
        <v/>
      </c>
      <c r="G31" s="59" t="str">
        <f t="shared" si="29"/>
        <v/>
      </c>
      <c r="H31" s="61"/>
      <c r="I31" s="88"/>
      <c r="J31" s="54"/>
      <c r="K31" s="89"/>
      <c r="L31" s="56"/>
      <c r="M31" s="37">
        <f t="shared" si="33"/>
        <v>0</v>
      </c>
      <c r="N31" s="37" t="str">
        <f t="shared" si="34"/>
        <v/>
      </c>
      <c r="O31" s="37" t="str">
        <f t="shared" si="35"/>
        <v/>
      </c>
      <c r="P31" s="37"/>
      <c r="Q31" s="82"/>
      <c r="R31" s="82"/>
      <c r="S31" s="82"/>
      <c r="T31" s="82"/>
      <c r="U31" s="82"/>
      <c r="V31" s="82"/>
      <c r="W31" s="82"/>
      <c r="X31" s="82"/>
      <c r="Y31" s="82"/>
      <c r="Z31" s="37"/>
      <c r="AA31" s="86" t="s">
        <v>57</v>
      </c>
      <c r="AB31" s="141">
        <v>3033</v>
      </c>
      <c r="AC31" s="134"/>
      <c r="AD31" s="41">
        <f t="shared" ref="AD31" si="39">IF(AG31&lt;&gt;"",AG31,3)*IF(AC31="A",4,IF(AC31="B",3,IF(AC31="C",2,IF(AC31="D",1,IF(AND(AC31&gt;=0,AC31&lt;=4,ISNUMBER(AC31)),AC31,0)))))</f>
        <v>0</v>
      </c>
      <c r="AE31" s="41" t="str">
        <f t="shared" ref="AE31" si="40">IF(OR(AC31="A",AC31="B",AC31="C",AC31="D",AC31="F",AND(AC31&gt;=0,AC31&lt;=4,ISNUMBER(AC31))),IF(AG31&lt;&gt;"",AG31,3),"")</f>
        <v/>
      </c>
      <c r="AF31" s="41" t="str">
        <f t="shared" ref="AF31" si="41">IF(OR(AC31="A",AC31="B",AC31="C",AC31="D",AC31="P",AND(AC31&gt;=0,AC31&lt;=4,ISNUMBER(AC31))),IF(AG31&lt;&gt;"",AG31,3),"")</f>
        <v/>
      </c>
      <c r="AG31" s="42"/>
      <c r="AH31" s="160"/>
      <c r="AI31" s="161"/>
      <c r="AJ31" s="63"/>
    </row>
    <row r="32" spans="1:36" ht="13.8" thickBot="1" x14ac:dyDescent="0.3">
      <c r="A32" s="90"/>
      <c r="B32" s="54"/>
      <c r="C32" s="89"/>
      <c r="D32" s="56"/>
      <c r="E32" s="57">
        <f t="shared" si="27"/>
        <v>0</v>
      </c>
      <c r="F32" s="58" t="str">
        <f t="shared" si="28"/>
        <v/>
      </c>
      <c r="G32" s="59" t="str">
        <f t="shared" si="29"/>
        <v/>
      </c>
      <c r="H32" s="61"/>
      <c r="I32" s="53"/>
      <c r="J32" s="54"/>
      <c r="K32" s="55"/>
      <c r="L32" s="56"/>
      <c r="M32" s="37">
        <f t="shared" si="33"/>
        <v>0</v>
      </c>
      <c r="N32" s="37" t="str">
        <f t="shared" si="34"/>
        <v/>
      </c>
      <c r="O32" s="37" t="str">
        <f t="shared" si="35"/>
        <v/>
      </c>
      <c r="P32" s="37"/>
      <c r="Q32" s="82"/>
      <c r="R32" s="82"/>
      <c r="S32" s="82"/>
      <c r="T32" s="82"/>
      <c r="U32" s="82"/>
      <c r="V32" s="82"/>
      <c r="W32" s="82"/>
      <c r="X32" s="82"/>
      <c r="Y32" s="82"/>
      <c r="Z32" s="37"/>
      <c r="AA32" s="86" t="s">
        <v>56</v>
      </c>
      <c r="AB32" s="141">
        <v>3414</v>
      </c>
      <c r="AC32" s="134"/>
      <c r="AD32" s="41">
        <f t="shared" si="36"/>
        <v>0</v>
      </c>
      <c r="AE32" s="41" t="str">
        <f t="shared" si="37"/>
        <v/>
      </c>
      <c r="AF32" s="41" t="str">
        <f t="shared" si="38"/>
        <v/>
      </c>
      <c r="AG32" s="42">
        <v>4</v>
      </c>
      <c r="AH32" s="160"/>
      <c r="AI32" s="161"/>
      <c r="AJ32" s="63"/>
    </row>
    <row r="33" spans="1:37" ht="13.8" thickBot="1" x14ac:dyDescent="0.3">
      <c r="A33" s="90"/>
      <c r="B33" s="54"/>
      <c r="C33" s="89"/>
      <c r="D33" s="56"/>
      <c r="E33" s="57">
        <f t="shared" si="27"/>
        <v>0</v>
      </c>
      <c r="F33" s="58" t="str">
        <f t="shared" si="28"/>
        <v/>
      </c>
      <c r="G33" s="59" t="str">
        <f t="shared" si="29"/>
        <v/>
      </c>
      <c r="H33" s="61"/>
      <c r="I33" s="53"/>
      <c r="J33" s="54"/>
      <c r="K33" s="55"/>
      <c r="L33" s="56"/>
      <c r="M33" s="37">
        <f t="shared" si="33"/>
        <v>0</v>
      </c>
      <c r="N33" s="37" t="str">
        <f t="shared" si="34"/>
        <v/>
      </c>
      <c r="O33" s="37" t="str">
        <f t="shared" si="35"/>
        <v/>
      </c>
      <c r="P33" s="37"/>
      <c r="Q33" s="82"/>
      <c r="R33" s="82"/>
      <c r="S33" s="82"/>
      <c r="T33" s="82"/>
      <c r="U33" s="82"/>
      <c r="V33" s="82"/>
      <c r="W33" s="82"/>
      <c r="X33" s="82"/>
      <c r="Y33" s="82"/>
      <c r="Z33" s="37"/>
      <c r="AA33" s="86" t="s">
        <v>35</v>
      </c>
      <c r="AB33" s="143">
        <v>3653</v>
      </c>
      <c r="AC33" s="101"/>
      <c r="AD33" s="41">
        <f t="shared" si="24"/>
        <v>0</v>
      </c>
      <c r="AE33" s="41" t="str">
        <f t="shared" si="25"/>
        <v/>
      </c>
      <c r="AF33" s="41" t="str">
        <f t="shared" si="26"/>
        <v/>
      </c>
      <c r="AG33" s="42"/>
      <c r="AH33" s="160"/>
      <c r="AI33" s="161"/>
      <c r="AJ33" s="63"/>
    </row>
    <row r="34" spans="1:37" ht="13.8" thickBot="1" x14ac:dyDescent="0.3">
      <c r="A34" s="54"/>
      <c r="B34" s="54"/>
      <c r="C34" s="55"/>
      <c r="D34" s="56"/>
      <c r="E34" s="57">
        <f t="shared" si="27"/>
        <v>0</v>
      </c>
      <c r="F34" s="58" t="str">
        <f t="shared" si="28"/>
        <v/>
      </c>
      <c r="G34" s="59" t="str">
        <f t="shared" si="29"/>
        <v/>
      </c>
      <c r="H34" s="61"/>
      <c r="I34" s="53"/>
      <c r="J34" s="54"/>
      <c r="K34" s="55"/>
      <c r="L34" s="56"/>
      <c r="M34" s="37">
        <f t="shared" si="33"/>
        <v>0</v>
      </c>
      <c r="N34" s="37" t="str">
        <f t="shared" si="34"/>
        <v/>
      </c>
      <c r="O34" s="37" t="str">
        <f t="shared" si="35"/>
        <v/>
      </c>
      <c r="P34" s="37"/>
      <c r="Q34" s="82"/>
      <c r="R34" s="82"/>
      <c r="S34" s="82"/>
      <c r="T34" s="82"/>
      <c r="U34" s="82"/>
      <c r="V34" s="82"/>
      <c r="W34" s="82"/>
      <c r="X34" s="82"/>
      <c r="Y34" s="82"/>
      <c r="Z34" s="37"/>
      <c r="AA34" s="86" t="s">
        <v>34</v>
      </c>
      <c r="AB34" s="141"/>
      <c r="AC34" s="101"/>
      <c r="AD34" s="41">
        <f t="shared" si="24"/>
        <v>0</v>
      </c>
      <c r="AE34" s="41" t="str">
        <f t="shared" si="25"/>
        <v/>
      </c>
      <c r="AF34" s="41" t="str">
        <f t="shared" si="26"/>
        <v/>
      </c>
      <c r="AG34" s="42">
        <v>5</v>
      </c>
      <c r="AH34" s="160"/>
      <c r="AI34" s="161"/>
      <c r="AJ34" s="63"/>
    </row>
    <row r="35" spans="1:37" ht="15.6" thickBot="1" x14ac:dyDescent="0.3">
      <c r="A35" s="54"/>
      <c r="B35" s="54"/>
      <c r="C35" s="55"/>
      <c r="D35" s="56"/>
      <c r="E35" s="57">
        <f t="shared" si="27"/>
        <v>0</v>
      </c>
      <c r="F35" s="58" t="str">
        <f t="shared" si="28"/>
        <v/>
      </c>
      <c r="G35" s="59" t="str">
        <f t="shared" si="29"/>
        <v/>
      </c>
      <c r="H35" s="61"/>
      <c r="I35" s="53"/>
      <c r="J35" s="54"/>
      <c r="K35" s="55"/>
      <c r="L35" s="56"/>
      <c r="M35" s="37">
        <f t="shared" si="33"/>
        <v>0</v>
      </c>
      <c r="N35" s="37" t="str">
        <f t="shared" si="34"/>
        <v/>
      </c>
      <c r="O35" s="37" t="str">
        <f t="shared" si="35"/>
        <v/>
      </c>
      <c r="P35" s="37"/>
      <c r="Q35" s="82"/>
      <c r="R35" s="82"/>
      <c r="S35" s="82"/>
      <c r="T35" s="82"/>
      <c r="U35" s="82"/>
      <c r="V35" s="82"/>
      <c r="W35" s="82"/>
      <c r="X35" s="82"/>
      <c r="Y35" s="82"/>
      <c r="Z35" s="37"/>
      <c r="AA35" s="87" t="s">
        <v>78</v>
      </c>
      <c r="AB35" s="96"/>
      <c r="AC35" s="96"/>
      <c r="AD35" s="49"/>
      <c r="AE35" s="49"/>
      <c r="AF35" s="49"/>
      <c r="AG35" s="50"/>
      <c r="AH35" s="51"/>
      <c r="AI35" s="51"/>
      <c r="AJ35" s="63"/>
    </row>
    <row r="36" spans="1:37" ht="15.6" thickBot="1" x14ac:dyDescent="0.3">
      <c r="A36" s="54"/>
      <c r="B36" s="54"/>
      <c r="C36" s="55"/>
      <c r="D36" s="56"/>
      <c r="E36" s="57">
        <f t="shared" si="27"/>
        <v>0</v>
      </c>
      <c r="F36" s="58" t="str">
        <f t="shared" si="28"/>
        <v/>
      </c>
      <c r="G36" s="59" t="str">
        <f t="shared" si="29"/>
        <v/>
      </c>
      <c r="H36" s="61"/>
      <c r="I36" s="53"/>
      <c r="J36" s="54"/>
      <c r="K36" s="55"/>
      <c r="L36" s="56"/>
      <c r="M36" s="37">
        <f t="shared" si="33"/>
        <v>0</v>
      </c>
      <c r="N36" s="37" t="str">
        <f t="shared" si="34"/>
        <v/>
      </c>
      <c r="O36" s="37" t="str">
        <f t="shared" si="35"/>
        <v/>
      </c>
      <c r="P36" s="37"/>
      <c r="Q36" s="82"/>
      <c r="R36" s="82"/>
      <c r="S36" s="82"/>
      <c r="T36" s="82"/>
      <c r="U36" s="82"/>
      <c r="V36" s="82"/>
      <c r="W36" s="82"/>
      <c r="X36" s="82"/>
      <c r="Y36" s="82"/>
      <c r="Z36" s="37"/>
      <c r="AA36" s="81"/>
      <c r="AB36" s="96"/>
      <c r="AC36" s="96"/>
      <c r="AD36" s="49"/>
      <c r="AE36" s="49"/>
      <c r="AF36" s="49"/>
      <c r="AG36" s="50"/>
      <c r="AH36" s="51"/>
      <c r="AI36" s="51"/>
      <c r="AJ36" s="63"/>
    </row>
    <row r="37" spans="1:37" ht="15.6" thickBot="1" x14ac:dyDescent="0.3">
      <c r="A37" s="54"/>
      <c r="B37" s="54"/>
      <c r="C37" s="55"/>
      <c r="D37" s="56"/>
      <c r="E37" s="57">
        <f t="shared" si="27"/>
        <v>0</v>
      </c>
      <c r="F37" s="58" t="str">
        <f t="shared" si="28"/>
        <v/>
      </c>
      <c r="G37" s="59" t="str">
        <f t="shared" si="29"/>
        <v/>
      </c>
      <c r="H37" s="61"/>
      <c r="I37" s="53"/>
      <c r="J37" s="54"/>
      <c r="K37" s="55"/>
      <c r="L37" s="56"/>
      <c r="M37" s="37">
        <f t="shared" si="33"/>
        <v>0</v>
      </c>
      <c r="N37" s="37" t="str">
        <f t="shared" si="34"/>
        <v/>
      </c>
      <c r="O37" s="37" t="str">
        <f t="shared" si="35"/>
        <v/>
      </c>
      <c r="P37" s="37"/>
      <c r="Q37" s="82"/>
      <c r="R37" s="82"/>
      <c r="S37" s="82"/>
      <c r="T37" s="82"/>
      <c r="U37" s="82"/>
      <c r="V37" s="82"/>
      <c r="W37" s="82"/>
      <c r="X37" s="82"/>
      <c r="Y37" s="82"/>
      <c r="Z37" s="37"/>
      <c r="AA37" s="81"/>
      <c r="AB37" s="96"/>
      <c r="AC37" s="96"/>
      <c r="AD37" s="49"/>
      <c r="AE37" s="49"/>
      <c r="AF37" s="49"/>
      <c r="AG37" s="50"/>
      <c r="AH37" s="51"/>
      <c r="AI37" s="51"/>
      <c r="AJ37" s="63"/>
    </row>
    <row r="38" spans="1:37" ht="15.6" thickBot="1" x14ac:dyDescent="0.3">
      <c r="A38" s="54"/>
      <c r="B38" s="54"/>
      <c r="C38" s="55"/>
      <c r="D38" s="56"/>
      <c r="E38" s="57">
        <f t="shared" si="27"/>
        <v>0</v>
      </c>
      <c r="F38" s="58" t="str">
        <f t="shared" si="28"/>
        <v/>
      </c>
      <c r="G38" s="59" t="str">
        <f t="shared" si="29"/>
        <v/>
      </c>
      <c r="H38" s="61"/>
      <c r="I38" s="53"/>
      <c r="J38" s="54"/>
      <c r="K38" s="55"/>
      <c r="L38" s="56"/>
      <c r="M38" s="37">
        <f t="shared" si="33"/>
        <v>0</v>
      </c>
      <c r="N38" s="37" t="str">
        <f t="shared" si="34"/>
        <v/>
      </c>
      <c r="O38" s="37" t="str">
        <f t="shared" si="35"/>
        <v/>
      </c>
      <c r="P38" s="37"/>
      <c r="Q38" s="82"/>
      <c r="R38" s="82"/>
      <c r="S38" s="82"/>
      <c r="T38" s="82"/>
      <c r="U38" s="82"/>
      <c r="V38" s="82"/>
      <c r="W38" s="82"/>
      <c r="X38" s="82"/>
      <c r="Y38" s="82"/>
      <c r="Z38" s="37"/>
      <c r="AA38" s="81"/>
      <c r="AB38" s="96"/>
      <c r="AC38" s="96"/>
      <c r="AD38" s="49"/>
      <c r="AE38" s="49"/>
      <c r="AF38" s="49"/>
      <c r="AG38" s="50"/>
      <c r="AH38" s="51"/>
      <c r="AI38" s="51"/>
      <c r="AJ38" s="63"/>
    </row>
    <row r="39" spans="1:37" ht="13.8" thickBot="1" x14ac:dyDescent="0.3">
      <c r="A39" s="54"/>
      <c r="B39" s="54"/>
      <c r="C39" s="55"/>
      <c r="D39" s="56"/>
      <c r="E39" s="57">
        <f t="shared" si="27"/>
        <v>0</v>
      </c>
      <c r="F39" s="58" t="str">
        <f t="shared" si="28"/>
        <v/>
      </c>
      <c r="G39" s="59" t="str">
        <f t="shared" si="29"/>
        <v/>
      </c>
      <c r="H39" s="61"/>
      <c r="I39" s="53"/>
      <c r="J39" s="54"/>
      <c r="K39" s="55"/>
      <c r="L39" s="56"/>
      <c r="M39" s="37">
        <f t="shared" si="33"/>
        <v>0</v>
      </c>
      <c r="N39" s="37" t="str">
        <f t="shared" si="34"/>
        <v/>
      </c>
      <c r="O39" s="37" t="str">
        <f t="shared" si="35"/>
        <v/>
      </c>
      <c r="P39" s="37"/>
      <c r="Q39" s="82"/>
      <c r="R39" s="82"/>
      <c r="S39" s="82"/>
      <c r="T39" s="82"/>
      <c r="U39" s="82"/>
      <c r="V39" s="82"/>
      <c r="W39" s="82"/>
      <c r="X39" s="82"/>
      <c r="Y39" s="82"/>
      <c r="Z39" s="37"/>
      <c r="AA39" s="125"/>
      <c r="AB39" s="124"/>
      <c r="AC39" s="101"/>
      <c r="AD39" s="41">
        <f>IF(AG39&lt;&gt;"",AG39,3)*IF(AC39="A",4,IF(AC39="B",3,IF(AC39="C",2,IF(AC39="D",1,IF(AND(AC39&gt;=0,AC39&lt;=4,ISNUMBER(AC39)),AC39,0)))))</f>
        <v>0</v>
      </c>
      <c r="AE39" s="41" t="str">
        <f>IF(OR(AC39="A",AC39="B",AC39="C",AC39="D",AC39="F",AND(AC39&gt;=0,AC39&lt;=4,ISNUMBER(AC39))),IF(AG39&lt;&gt;"",AG39,3),"")</f>
        <v/>
      </c>
      <c r="AF39" s="41" t="str">
        <f>IF(OR(AC39="A",AC39="B",AC39="C",AC39="D",AC39="P",AND(AC39&gt;=0,AC39&lt;=4,ISNUMBER(AC39))),IF(AG39&lt;&gt;"",AG39,3),"")</f>
        <v/>
      </c>
      <c r="AG39" s="42"/>
      <c r="AH39" s="160"/>
      <c r="AI39" s="161"/>
      <c r="AJ39" s="63"/>
    </row>
    <row r="40" spans="1:37" ht="13.8" thickBot="1" x14ac:dyDescent="0.3">
      <c r="A40" s="54"/>
      <c r="B40" s="54"/>
      <c r="C40" s="55"/>
      <c r="D40" s="56"/>
      <c r="E40" s="57">
        <f t="shared" si="27"/>
        <v>0</v>
      </c>
      <c r="F40" s="58" t="str">
        <f t="shared" si="28"/>
        <v/>
      </c>
      <c r="G40" s="59" t="str">
        <f t="shared" si="29"/>
        <v/>
      </c>
      <c r="H40" s="61"/>
      <c r="I40" s="53"/>
      <c r="J40" s="54"/>
      <c r="K40" s="55"/>
      <c r="L40" s="56"/>
      <c r="M40" s="37">
        <f t="shared" si="33"/>
        <v>0</v>
      </c>
      <c r="N40" s="37" t="str">
        <f t="shared" si="34"/>
        <v/>
      </c>
      <c r="O40" s="37" t="str">
        <f t="shared" si="35"/>
        <v/>
      </c>
      <c r="P40" s="37"/>
      <c r="Q40" s="82"/>
      <c r="R40" s="82"/>
      <c r="S40" s="82"/>
      <c r="T40" s="82"/>
      <c r="U40" s="82"/>
      <c r="V40" s="82"/>
      <c r="W40" s="82"/>
      <c r="X40" s="82"/>
      <c r="Y40" s="82"/>
      <c r="Z40" s="37"/>
      <c r="AA40" s="125"/>
      <c r="AB40" s="116"/>
      <c r="AC40" s="101"/>
      <c r="AD40" s="41">
        <f>IF(AG40&lt;&gt;"",AG40,3)*IF(AC40="A",4,IF(AC40="B",3,IF(AC40="C",2,IF(AC40="D",1,IF(AND(AC40&gt;=0,AC40&lt;=4,ISNUMBER(AC40)),AC40,0)))))</f>
        <v>0</v>
      </c>
      <c r="AE40" s="41" t="str">
        <f>IF(OR(AC40="A",AC40="B",AC40="C",AC40="D",AC40="F",AND(AC40&gt;=0,AC40&lt;=4,ISNUMBER(AC40))),IF(AG40&lt;&gt;"",AG40,3),"")</f>
        <v/>
      </c>
      <c r="AF40" s="41" t="str">
        <f>IF(OR(AC40="A",AC40="B",AC40="C",AC40="D",AC40="P",AND(AC40&gt;=0,AC40&lt;=4,ISNUMBER(AC40))),IF(AG40&lt;&gt;"",AG40,3),"")</f>
        <v/>
      </c>
      <c r="AG40" s="42"/>
      <c r="AH40" s="160"/>
      <c r="AI40" s="161"/>
      <c r="AJ40" s="63"/>
    </row>
    <row r="41" spans="1:37" ht="13.8" thickBot="1" x14ac:dyDescent="0.3">
      <c r="A41" s="54"/>
      <c r="B41" s="54"/>
      <c r="C41" s="55"/>
      <c r="D41" s="56"/>
      <c r="E41" s="57">
        <f t="shared" si="27"/>
        <v>0</v>
      </c>
      <c r="F41" s="58" t="str">
        <f t="shared" si="28"/>
        <v/>
      </c>
      <c r="G41" s="59" t="str">
        <f t="shared" si="29"/>
        <v/>
      </c>
      <c r="H41" s="61"/>
      <c r="I41" s="53"/>
      <c r="J41" s="54"/>
      <c r="K41" s="55"/>
      <c r="L41" s="56"/>
      <c r="M41" s="37">
        <f t="shared" si="33"/>
        <v>0</v>
      </c>
      <c r="N41" s="37" t="str">
        <f t="shared" si="34"/>
        <v/>
      </c>
      <c r="O41" s="37" t="str">
        <f t="shared" si="35"/>
        <v/>
      </c>
      <c r="P41" s="37"/>
      <c r="Q41" s="44"/>
      <c r="R41" s="44"/>
      <c r="S41" s="44"/>
      <c r="T41" s="44"/>
      <c r="U41" s="44"/>
      <c r="V41" s="44"/>
      <c r="W41" s="44"/>
      <c r="X41" s="44"/>
      <c r="Y41" s="44"/>
      <c r="Z41" s="37"/>
      <c r="AA41" s="125"/>
      <c r="AB41" s="116"/>
      <c r="AC41" s="144"/>
      <c r="AD41" s="41">
        <f>IF(AG41&lt;&gt;"",AG41,3)*IF(AC41="A",4,IF(AC41="B",3,IF(AC41="C",2,IF(AC41="D",1,IF(AND(AC41&gt;=0,AC41&lt;=4,ISNUMBER(AC41)),AC41,0)))))</f>
        <v>0</v>
      </c>
      <c r="AE41" s="41" t="str">
        <f>IF(OR(AC41="A",AC41="B",AC41="C",AC41="D",AC41="F",AND(AC41&gt;=0,AC41&lt;=4,ISNUMBER(AC41))),IF(AG41&lt;&gt;"",AG41,3),"")</f>
        <v/>
      </c>
      <c r="AF41" s="41" t="str">
        <f>IF(OR(AC41="A",AC41="B",AC41="C",AC41="D",AC41="P",AND(AC41&gt;=0,AC41&lt;=4,ISNUMBER(AC41))),IF(AG41&lt;&gt;"",AG41,3),"")</f>
        <v/>
      </c>
      <c r="AG41" s="42"/>
      <c r="AH41" s="160"/>
      <c r="AI41" s="161"/>
      <c r="AK41" s="35"/>
    </row>
    <row r="42" spans="1:37" x14ac:dyDescent="0.25">
      <c r="A42" s="54"/>
      <c r="B42" s="54"/>
      <c r="C42" s="55"/>
      <c r="D42" s="56"/>
      <c r="E42" s="57">
        <f t="shared" si="27"/>
        <v>0</v>
      </c>
      <c r="F42" s="58" t="str">
        <f t="shared" si="28"/>
        <v/>
      </c>
      <c r="G42" s="59" t="str">
        <f t="shared" si="29"/>
        <v/>
      </c>
      <c r="H42" s="61"/>
      <c r="I42" s="53"/>
      <c r="J42" s="54"/>
      <c r="K42" s="55"/>
      <c r="L42" s="56"/>
      <c r="M42" s="37">
        <f t="shared" si="33"/>
        <v>0</v>
      </c>
      <c r="N42" s="37" t="str">
        <f t="shared" si="34"/>
        <v/>
      </c>
      <c r="O42" s="37" t="str">
        <f t="shared" si="35"/>
        <v/>
      </c>
      <c r="P42" s="37"/>
      <c r="Q42" s="44"/>
      <c r="R42" s="44"/>
      <c r="S42" s="44"/>
      <c r="T42" s="44"/>
      <c r="U42" s="44"/>
      <c r="V42" s="44"/>
      <c r="W42" s="44"/>
      <c r="X42" s="44"/>
      <c r="Y42" s="44"/>
      <c r="Z42" s="37"/>
      <c r="AA42" s="37"/>
      <c r="AB42" s="63"/>
      <c r="AC42" s="145"/>
      <c r="AG42" s="35"/>
      <c r="AJ42" s="63"/>
    </row>
    <row r="43" spans="1:37" x14ac:dyDescent="0.25">
      <c r="A43" s="118"/>
      <c r="B43" s="63"/>
      <c r="C43" s="63"/>
      <c r="D43" s="63"/>
      <c r="E43" s="37"/>
      <c r="F43" s="37"/>
      <c r="G43" s="37"/>
      <c r="H43" s="37"/>
      <c r="I43" s="63"/>
      <c r="J43" s="63"/>
      <c r="K43" s="63"/>
      <c r="L43" s="63"/>
      <c r="M43" s="37">
        <f t="shared" si="33"/>
        <v>0</v>
      </c>
      <c r="N43" s="37" t="str">
        <f t="shared" si="34"/>
        <v/>
      </c>
      <c r="O43" s="37" t="str">
        <f t="shared" si="35"/>
        <v/>
      </c>
      <c r="P43" s="37"/>
      <c r="Q43" s="44"/>
      <c r="R43" s="44"/>
      <c r="S43" s="44"/>
      <c r="T43" s="44"/>
      <c r="U43" s="44"/>
      <c r="V43" s="44"/>
      <c r="W43" s="44"/>
      <c r="X43" s="44"/>
      <c r="Y43" s="44"/>
      <c r="Z43" s="37"/>
      <c r="AA43" s="37"/>
      <c r="AB43" s="82"/>
      <c r="AC43" s="82"/>
      <c r="AD43" s="82"/>
      <c r="AE43" s="82"/>
      <c r="AF43" s="82"/>
      <c r="AG43" s="82"/>
      <c r="AH43" s="82"/>
      <c r="AI43" s="82"/>
      <c r="AJ43" s="63"/>
    </row>
    <row r="44" spans="1:37" ht="12.75" hidden="1" customHeight="1" x14ac:dyDescent="0.25">
      <c r="A44" s="131"/>
      <c r="B44" s="132"/>
      <c r="C44" s="132"/>
      <c r="D44" s="132"/>
      <c r="E44" s="133"/>
      <c r="F44" s="133"/>
      <c r="G44" s="133"/>
      <c r="H44" s="133"/>
      <c r="I44" s="132"/>
      <c r="J44" s="132"/>
      <c r="K44" s="132"/>
      <c r="L44" s="132"/>
      <c r="M44" s="37"/>
      <c r="N44" s="37"/>
      <c r="O44" s="37"/>
      <c r="P44" s="37"/>
      <c r="Q44" s="44"/>
      <c r="R44" s="44"/>
      <c r="S44" s="44"/>
      <c r="T44" s="44"/>
      <c r="U44" s="44"/>
      <c r="V44" s="44"/>
      <c r="W44" s="44"/>
      <c r="X44" s="44"/>
      <c r="Y44" s="44"/>
      <c r="Z44" s="63"/>
      <c r="AA44" s="37"/>
      <c r="AB44" s="63"/>
      <c r="AC44" s="63"/>
      <c r="AD44" s="63"/>
      <c r="AE44" s="63"/>
      <c r="AF44" s="63"/>
      <c r="AH44" s="63"/>
      <c r="AI44" s="63"/>
      <c r="AJ44" s="63"/>
    </row>
    <row r="45" spans="1:37" x14ac:dyDescent="0.25">
      <c r="A45" s="63"/>
      <c r="B45" s="63"/>
      <c r="C45" s="63"/>
      <c r="D45" s="63"/>
      <c r="E45" s="37"/>
      <c r="F45" s="37"/>
      <c r="G45" s="37"/>
      <c r="H45" s="37"/>
      <c r="I45" s="63"/>
      <c r="J45" s="63"/>
      <c r="K45" s="63"/>
      <c r="L45" s="63"/>
      <c r="M45" s="132"/>
      <c r="N45" s="132"/>
      <c r="O45" s="133"/>
      <c r="P45" s="63"/>
      <c r="Q45" s="36"/>
      <c r="R45" s="36"/>
      <c r="S45" s="36"/>
      <c r="T45" s="36"/>
      <c r="U45" s="36"/>
      <c r="V45" s="36"/>
      <c r="W45" s="36"/>
      <c r="X45" s="36"/>
      <c r="Y45" s="36"/>
      <c r="Z45" s="63"/>
      <c r="AA45" s="37"/>
      <c r="AB45" s="63"/>
      <c r="AC45" s="63"/>
      <c r="AD45" s="63"/>
      <c r="AE45" s="63"/>
      <c r="AF45" s="63"/>
      <c r="AH45" s="63"/>
      <c r="AI45" s="63"/>
      <c r="AJ45" s="63"/>
    </row>
    <row r="46" spans="1:37" s="63" customFormat="1" x14ac:dyDescent="0.25">
      <c r="A46" s="35"/>
      <c r="B46" s="35"/>
      <c r="C46" s="35"/>
      <c r="D46" s="35"/>
      <c r="E46" s="39"/>
      <c r="F46" s="39"/>
      <c r="G46" s="39"/>
      <c r="H46" s="39"/>
      <c r="I46" s="35"/>
      <c r="J46" s="35"/>
      <c r="K46" s="35"/>
      <c r="L46" s="35"/>
      <c r="O46" s="37"/>
      <c r="Q46" s="36"/>
      <c r="R46" s="36"/>
      <c r="S46" s="36"/>
      <c r="T46" s="36"/>
      <c r="U46" s="36"/>
      <c r="V46" s="36"/>
      <c r="W46" s="36"/>
      <c r="X46" s="36"/>
      <c r="Y46" s="36"/>
      <c r="AA46" s="37"/>
    </row>
    <row r="47" spans="1:37" x14ac:dyDescent="0.25">
      <c r="P47" s="63"/>
      <c r="Q47" s="36"/>
      <c r="R47" s="36"/>
      <c r="S47" s="36"/>
      <c r="T47" s="36"/>
      <c r="U47" s="36"/>
      <c r="V47" s="36"/>
      <c r="W47" s="36"/>
      <c r="X47" s="36"/>
      <c r="Y47" s="36"/>
      <c r="Z47" s="63"/>
      <c r="AA47" s="82"/>
      <c r="AB47" s="63"/>
      <c r="AC47" s="63"/>
      <c r="AD47" s="63"/>
      <c r="AE47" s="63"/>
      <c r="AF47" s="63"/>
      <c r="AH47" s="63"/>
      <c r="AI47" s="63"/>
      <c r="AJ47" s="63"/>
    </row>
    <row r="48" spans="1:37" x14ac:dyDescent="0.25">
      <c r="Q48" s="36"/>
      <c r="R48" s="36"/>
      <c r="S48" s="36"/>
      <c r="T48" s="36"/>
      <c r="U48" s="36"/>
      <c r="V48" s="36"/>
      <c r="W48" s="36"/>
      <c r="X48" s="36"/>
      <c r="Y48" s="36"/>
      <c r="AA48" s="37"/>
      <c r="AB48" s="63"/>
      <c r="AC48" s="63"/>
      <c r="AD48" s="63"/>
      <c r="AE48" s="63"/>
      <c r="AF48" s="63"/>
      <c r="AH48" s="63"/>
      <c r="AI48" s="63"/>
    </row>
    <row r="49" spans="17:27" x14ac:dyDescent="0.25">
      <c r="Q49" s="36"/>
      <c r="R49" s="36"/>
      <c r="S49" s="36"/>
      <c r="T49" s="36"/>
      <c r="U49" s="36"/>
      <c r="V49" s="36"/>
      <c r="W49" s="36"/>
      <c r="X49" s="36"/>
      <c r="Y49" s="36"/>
      <c r="AA49" s="39"/>
    </row>
    <row r="50" spans="17:27" x14ac:dyDescent="0.25">
      <c r="Q50" s="36"/>
      <c r="R50" s="36"/>
      <c r="S50" s="36"/>
      <c r="T50" s="36"/>
      <c r="U50" s="36"/>
      <c r="V50" s="36"/>
      <c r="W50" s="36"/>
      <c r="X50" s="36"/>
      <c r="Y50" s="36"/>
    </row>
  </sheetData>
  <sheetProtection sheet="1" objects="1" scenarios="1"/>
  <mergeCells count="74">
    <mergeCell ref="AH41:AI41"/>
    <mergeCell ref="AH13:AI13"/>
    <mergeCell ref="X13:Y13"/>
    <mergeCell ref="C10:D10"/>
    <mergeCell ref="I10:L10"/>
    <mergeCell ref="C11:D11"/>
    <mergeCell ref="I11:L11"/>
    <mergeCell ref="X11:Y11"/>
    <mergeCell ref="AH11:AI11"/>
    <mergeCell ref="AH10:AI10"/>
    <mergeCell ref="X10:Y10"/>
    <mergeCell ref="AH12:AI12"/>
    <mergeCell ref="C12:D12"/>
    <mergeCell ref="I12:L12"/>
    <mergeCell ref="X12:Y12"/>
    <mergeCell ref="X15:Y15"/>
    <mergeCell ref="X8:Y8"/>
    <mergeCell ref="AH9:AI9"/>
    <mergeCell ref="C9:D9"/>
    <mergeCell ref="I9:L9"/>
    <mergeCell ref="X9:Y9"/>
    <mergeCell ref="S1:Y1"/>
    <mergeCell ref="AG1:AI1"/>
    <mergeCell ref="C7:D7"/>
    <mergeCell ref="I7:L7"/>
    <mergeCell ref="X7:Y7"/>
    <mergeCell ref="B1:Q1"/>
    <mergeCell ref="I13:L13"/>
    <mergeCell ref="C14:D14"/>
    <mergeCell ref="I14:L14"/>
    <mergeCell ref="C13:D13"/>
    <mergeCell ref="X14:Y14"/>
    <mergeCell ref="C17:D17"/>
    <mergeCell ref="I17:L17"/>
    <mergeCell ref="C19:D19"/>
    <mergeCell ref="I19:L19"/>
    <mergeCell ref="C15:D15"/>
    <mergeCell ref="I15:L15"/>
    <mergeCell ref="C18:D18"/>
    <mergeCell ref="I18:L18"/>
    <mergeCell ref="C20:D20"/>
    <mergeCell ref="I20:L20"/>
    <mergeCell ref="C21:D21"/>
    <mergeCell ref="I21:L21"/>
    <mergeCell ref="C22:D22"/>
    <mergeCell ref="I22:L22"/>
    <mergeCell ref="AH32:AI32"/>
    <mergeCell ref="AH31:AI31"/>
    <mergeCell ref="C23:D23"/>
    <mergeCell ref="I23:L23"/>
    <mergeCell ref="Q21:R21"/>
    <mergeCell ref="Q20:R20"/>
    <mergeCell ref="AH24:AI24"/>
    <mergeCell ref="AH23:AI23"/>
    <mergeCell ref="Q18:W18"/>
    <mergeCell ref="AH30:AI30"/>
    <mergeCell ref="AH29:AI29"/>
    <mergeCell ref="AH28:AI28"/>
    <mergeCell ref="AH40:AI40"/>
    <mergeCell ref="C8:D8"/>
    <mergeCell ref="I8:L8"/>
    <mergeCell ref="C16:D16"/>
    <mergeCell ref="I16:L16"/>
    <mergeCell ref="A24:L24"/>
    <mergeCell ref="Q22:R22"/>
    <mergeCell ref="Q23:R23"/>
    <mergeCell ref="Q24:R24"/>
    <mergeCell ref="Q25:R25"/>
    <mergeCell ref="AH27:AI27"/>
    <mergeCell ref="AH33:AI33"/>
    <mergeCell ref="AH34:AI34"/>
    <mergeCell ref="AH39:AI39"/>
    <mergeCell ref="Q26:R26"/>
    <mergeCell ref="AH22:AI22"/>
  </mergeCells>
  <conditionalFormatting sqref="A7 A23 A29:A42 I29:I42 AA25 A13:A15 A17 A19:A21 Q11:Q16 AA9:AA14 AA27 AA33:AA34 AA39:AA40">
    <cfRule type="expression" dxfId="98" priority="232" stopIfTrue="1">
      <formula>(C7="")</formula>
    </cfRule>
  </conditionalFormatting>
  <conditionalFormatting sqref="B7 B23 B13:B15 B29:B42 J29:J42 AB25 B17 B19:B21 R11:R16 AB9:AB14 AB16:AB21 AB27 AB33:AB34 AB39:AB40">
    <cfRule type="expression" dxfId="97" priority="231" stopIfTrue="1">
      <formula>(C7="")</formula>
    </cfRule>
  </conditionalFormatting>
  <conditionalFormatting sqref="A9:A10">
    <cfRule type="expression" dxfId="96" priority="230" stopIfTrue="1">
      <formula>(C9="")</formula>
    </cfRule>
  </conditionalFormatting>
  <conditionalFormatting sqref="B9:B10">
    <cfRule type="expression" dxfId="95" priority="229" stopIfTrue="1">
      <formula>(C9="")</formula>
    </cfRule>
  </conditionalFormatting>
  <conditionalFormatting sqref="A11">
    <cfRule type="expression" dxfId="94" priority="226" stopIfTrue="1">
      <formula>(C11="")</formula>
    </cfRule>
  </conditionalFormatting>
  <conditionalFormatting sqref="B11">
    <cfRule type="expression" dxfId="93" priority="225" stopIfTrue="1">
      <formula>(C11="")</formula>
    </cfRule>
  </conditionalFormatting>
  <conditionalFormatting sqref="R7:R10">
    <cfRule type="expression" dxfId="92" priority="217" stopIfTrue="1">
      <formula>(S7="")</formula>
    </cfRule>
  </conditionalFormatting>
  <conditionalFormatting sqref="A28">
    <cfRule type="expression" dxfId="91" priority="224" stopIfTrue="1">
      <formula>(C28="")</formula>
    </cfRule>
  </conditionalFormatting>
  <conditionalFormatting sqref="B28">
    <cfRule type="expression" dxfId="90" priority="223" stopIfTrue="1">
      <formula>(C28="")</formula>
    </cfRule>
  </conditionalFormatting>
  <conditionalFormatting sqref="I28">
    <cfRule type="expression" dxfId="89" priority="222" stopIfTrue="1">
      <formula>(K28="")</formula>
    </cfRule>
  </conditionalFormatting>
  <conditionalFormatting sqref="J28">
    <cfRule type="expression" dxfId="88" priority="221" stopIfTrue="1">
      <formula>(K28="")</formula>
    </cfRule>
  </conditionalFormatting>
  <conditionalFormatting sqref="Q7">
    <cfRule type="expression" dxfId="87" priority="220" stopIfTrue="1">
      <formula>(S7="")</formula>
    </cfRule>
  </conditionalFormatting>
  <conditionalFormatting sqref="R7">
    <cfRule type="expression" dxfId="86" priority="219" stopIfTrue="1">
      <formula>(S7="")</formula>
    </cfRule>
  </conditionalFormatting>
  <conditionalFormatting sqref="Q7:Q10">
    <cfRule type="expression" dxfId="85" priority="218" stopIfTrue="1">
      <formula>(S7="")</formula>
    </cfRule>
  </conditionalFormatting>
  <conditionalFormatting sqref="H7:H17 H19:H23 W7:W16 AG14 AG16:AG24 AG33:AG34 AG27 AG39:AG40">
    <cfRule type="expression" dxfId="84" priority="216" stopIfTrue="1">
      <formula>H7&lt;&gt;""</formula>
    </cfRule>
  </conditionalFormatting>
  <conditionalFormatting sqref="A12">
    <cfRule type="expression" dxfId="83" priority="212" stopIfTrue="1">
      <formula>(C12="")</formula>
    </cfRule>
  </conditionalFormatting>
  <conditionalFormatting sqref="B12">
    <cfRule type="expression" dxfId="82" priority="211" stopIfTrue="1">
      <formula>(C12="")</formula>
    </cfRule>
  </conditionalFormatting>
  <conditionalFormatting sqref="A22">
    <cfRule type="expression" dxfId="81" priority="210" stopIfTrue="1">
      <formula>(C22="")</formula>
    </cfRule>
  </conditionalFormatting>
  <conditionalFormatting sqref="B22">
    <cfRule type="expression" dxfId="80" priority="209" stopIfTrue="1">
      <formula>(C22="")</formula>
    </cfRule>
  </conditionalFormatting>
  <conditionalFormatting sqref="AA42">
    <cfRule type="expression" dxfId="79" priority="276" stopIfTrue="1">
      <formula>(#REF!="")</formula>
    </cfRule>
    <cfRule type="expression" dxfId="78" priority="277" stopIfTrue="1">
      <formula>(NOT(OR(#REF!="A",#REF!="B",#REF!="C",#REF!="D",#REF!="X",#REF!="P",AND(#REF!&gt;=0,#REF!&lt;=4,ISNUMBER(#REF!)))))</formula>
    </cfRule>
  </conditionalFormatting>
  <conditionalFormatting sqref="AA45">
    <cfRule type="expression" dxfId="77" priority="278" stopIfTrue="1">
      <formula>(#REF!="")</formula>
    </cfRule>
    <cfRule type="expression" dxfId="76" priority="279" stopIfTrue="1">
      <formula>(NOT(OR(#REF!="A",#REF!="B",#REF!="C",#REF!="D",#REF!="X",#REF!="P",AND(#REF!&gt;=0,#REF!&lt;=4,ISNUMBER(#REF!)))))</formula>
    </cfRule>
  </conditionalFormatting>
  <conditionalFormatting sqref="AA44">
    <cfRule type="expression" dxfId="75" priority="308" stopIfTrue="1">
      <formula>(#REF!="")</formula>
    </cfRule>
    <cfRule type="expression" dxfId="74" priority="309" stopIfTrue="1">
      <formula>(NOT(OR(#REF!="A",#REF!="B",#REF!="C",#REF!="D",#REF!="X",#REF!="P",AND(#REF!&gt;=0,#REF!&lt;=4,ISNUMBER(#REF!)))))</formula>
    </cfRule>
  </conditionalFormatting>
  <conditionalFormatting sqref="A8">
    <cfRule type="expression" dxfId="73" priority="170" stopIfTrue="1">
      <formula>(C8="")</formula>
    </cfRule>
  </conditionalFormatting>
  <conditionalFormatting sqref="B8">
    <cfRule type="expression" dxfId="72" priority="169" stopIfTrue="1">
      <formula>(C8="")</formula>
    </cfRule>
  </conditionalFormatting>
  <conditionalFormatting sqref="A16">
    <cfRule type="expression" dxfId="71" priority="167" stopIfTrue="1">
      <formula>(C16="")</formula>
    </cfRule>
  </conditionalFormatting>
  <conditionalFormatting sqref="B16">
    <cfRule type="expression" dxfId="70" priority="166" stopIfTrue="1">
      <formula>(C16="")</formula>
    </cfRule>
  </conditionalFormatting>
  <conditionalFormatting sqref="AG9:AG13">
    <cfRule type="expression" dxfId="69" priority="165" stopIfTrue="1">
      <formula>AG9&lt;&gt;""</formula>
    </cfRule>
  </conditionalFormatting>
  <conditionalFormatting sqref="AG15">
    <cfRule type="expression" dxfId="68" priority="162" stopIfTrue="1">
      <formula>AG15&lt;&gt;""</formula>
    </cfRule>
  </conditionalFormatting>
  <conditionalFormatting sqref="AB15">
    <cfRule type="expression" dxfId="67" priority="161" stopIfTrue="1">
      <formula>(AC15="")</formula>
    </cfRule>
  </conditionalFormatting>
  <conditionalFormatting sqref="AG26">
    <cfRule type="expression" dxfId="66" priority="134" stopIfTrue="1">
      <formula>AG26&lt;&gt;""</formula>
    </cfRule>
  </conditionalFormatting>
  <conditionalFormatting sqref="AB26">
    <cfRule type="expression" dxfId="65" priority="133" stopIfTrue="1">
      <formula>(AC26="")</formula>
    </cfRule>
  </conditionalFormatting>
  <conditionalFormatting sqref="AA43">
    <cfRule type="expression" dxfId="64" priority="421" stopIfTrue="1">
      <formula>(#REF!="")</formula>
    </cfRule>
    <cfRule type="expression" dxfId="63" priority="422" stopIfTrue="1">
      <formula>(NOT(OR(#REF!="A",#REF!="B",#REF!="C",#REF!="D",#REF!="X",#REF!="P",AND(#REF!&gt;=0,#REF!&lt;=4,ISNUMBER(#REF!)))))</formula>
    </cfRule>
  </conditionalFormatting>
  <conditionalFormatting sqref="Q11">
    <cfRule type="expression" dxfId="62" priority="47" stopIfTrue="1">
      <formula>(S11="")</formula>
    </cfRule>
  </conditionalFormatting>
  <conditionalFormatting sqref="R11">
    <cfRule type="expression" dxfId="61" priority="46" stopIfTrue="1">
      <formula>(S11="")</formula>
    </cfRule>
  </conditionalFormatting>
  <conditionalFormatting sqref="AA9 AA13">
    <cfRule type="expression" dxfId="60" priority="43" stopIfTrue="1">
      <formula>(AC9="")</formula>
    </cfRule>
  </conditionalFormatting>
  <conditionalFormatting sqref="AB9 AB13">
    <cfRule type="expression" dxfId="59" priority="42" stopIfTrue="1">
      <formula>(AC9="")</formula>
    </cfRule>
  </conditionalFormatting>
  <conditionalFormatting sqref="AB22:AB24">
    <cfRule type="expression" dxfId="58" priority="36" stopIfTrue="1">
      <formula>(AC22="")</formula>
    </cfRule>
  </conditionalFormatting>
  <conditionalFormatting sqref="AA22">
    <cfRule type="expression" dxfId="57" priority="39" stopIfTrue="1">
      <formula>(AC22="")</formula>
    </cfRule>
  </conditionalFormatting>
  <conditionalFormatting sqref="AB22">
    <cfRule type="expression" dxfId="56" priority="38" stopIfTrue="1">
      <formula>(AC22="")</formula>
    </cfRule>
  </conditionalFormatting>
  <conditionalFormatting sqref="AA22:AA24">
    <cfRule type="expression" dxfId="55" priority="37" stopIfTrue="1">
      <formula>(AC22="")</formula>
    </cfRule>
  </conditionalFormatting>
  <conditionalFormatting sqref="AA27">
    <cfRule type="expression" dxfId="54" priority="35" stopIfTrue="1">
      <formula>(AC27="")</formula>
    </cfRule>
  </conditionalFormatting>
  <conditionalFormatting sqref="AB27">
    <cfRule type="expression" dxfId="53" priority="34" stopIfTrue="1">
      <formula>(AC27="")</formula>
    </cfRule>
  </conditionalFormatting>
  <conditionalFormatting sqref="Q24:R24">
    <cfRule type="expression" dxfId="52" priority="26">
      <formula>$Q$24&lt;2</formula>
    </cfRule>
  </conditionalFormatting>
  <conditionalFormatting sqref="Q21:R21">
    <cfRule type="expression" dxfId="51" priority="24">
      <formula>$Q$21&lt;2</formula>
    </cfRule>
  </conditionalFormatting>
  <conditionalFormatting sqref="A3">
    <cfRule type="expression" dxfId="50" priority="466" stopIfTrue="1">
      <formula>SUM(F7:F23)&lt;40</formula>
    </cfRule>
    <cfRule type="expression" dxfId="49" priority="467" stopIfTrue="1">
      <formula>SUM(F7:F23)&gt;40</formula>
    </cfRule>
  </conditionalFormatting>
  <conditionalFormatting sqref="A18">
    <cfRule type="expression" dxfId="48" priority="23" stopIfTrue="1">
      <formula>(C18="")</formula>
    </cfRule>
  </conditionalFormatting>
  <conditionalFormatting sqref="B18">
    <cfRule type="expression" dxfId="47" priority="22" stopIfTrue="1">
      <formula>(C18="")</formula>
    </cfRule>
  </conditionalFormatting>
  <conditionalFormatting sqref="H18">
    <cfRule type="expression" dxfId="46" priority="21" stopIfTrue="1">
      <formula>H18&lt;&gt;""</formula>
    </cfRule>
  </conditionalFormatting>
  <conditionalFormatting sqref="Q3">
    <cfRule type="expression" dxfId="45" priority="479" stopIfTrue="1">
      <formula>SUM(U7:U21)&lt;21</formula>
    </cfRule>
    <cfRule type="expression" dxfId="44" priority="480" stopIfTrue="1">
      <formula>SUM(U7:U21)&gt;21</formula>
    </cfRule>
  </conditionalFormatting>
  <conditionalFormatting sqref="AA7:AA8">
    <cfRule type="expression" dxfId="43" priority="484" stopIfTrue="1">
      <formula>SUM(AF7:AF13)&lt;15</formula>
    </cfRule>
    <cfRule type="expression" dxfId="42" priority="485" stopIfTrue="1">
      <formula>SUM(AF7:AF13)&gt;15</formula>
    </cfRule>
  </conditionalFormatting>
  <conditionalFormatting sqref="AA15:AA16">
    <cfRule type="expression" dxfId="41" priority="587" stopIfTrue="1">
      <formula>SUM(AF22:AF24)&lt;9</formula>
    </cfRule>
    <cfRule type="expression" dxfId="40" priority="588" stopIfTrue="1">
      <formula>SUM(AF22:AF24)&gt;9</formula>
    </cfRule>
  </conditionalFormatting>
  <conditionalFormatting sqref="AA30">
    <cfRule type="expression" dxfId="39" priority="20" stopIfTrue="1">
      <formula>(AC30="")</formula>
    </cfRule>
  </conditionalFormatting>
  <conditionalFormatting sqref="AB30">
    <cfRule type="expression" dxfId="38" priority="19" stopIfTrue="1">
      <formula>(AC30="")</formula>
    </cfRule>
  </conditionalFormatting>
  <conditionalFormatting sqref="AG30">
    <cfRule type="expression" dxfId="37" priority="18" stopIfTrue="1">
      <formula>AG30&lt;&gt;""</formula>
    </cfRule>
  </conditionalFormatting>
  <conditionalFormatting sqref="AA29">
    <cfRule type="expression" dxfId="36" priority="17" stopIfTrue="1">
      <formula>(AC29="")</formula>
    </cfRule>
  </conditionalFormatting>
  <conditionalFormatting sqref="AB29">
    <cfRule type="expression" dxfId="35" priority="16" stopIfTrue="1">
      <formula>(AC29="")</formula>
    </cfRule>
  </conditionalFormatting>
  <conditionalFormatting sqref="AG29">
    <cfRule type="expression" dxfId="34" priority="15" stopIfTrue="1">
      <formula>AG29&lt;&gt;""</formula>
    </cfRule>
  </conditionalFormatting>
  <conditionalFormatting sqref="AA28">
    <cfRule type="expression" dxfId="33" priority="14" stopIfTrue="1">
      <formula>(AC28="")</formula>
    </cfRule>
  </conditionalFormatting>
  <conditionalFormatting sqref="AB28">
    <cfRule type="expression" dxfId="32" priority="13" stopIfTrue="1">
      <formula>(AC28="")</formula>
    </cfRule>
  </conditionalFormatting>
  <conditionalFormatting sqref="AG28">
    <cfRule type="expression" dxfId="31" priority="12" stopIfTrue="1">
      <formula>AG28&lt;&gt;""</formula>
    </cfRule>
  </conditionalFormatting>
  <conditionalFormatting sqref="AA32">
    <cfRule type="expression" dxfId="30" priority="11" stopIfTrue="1">
      <formula>(AC32="")</formula>
    </cfRule>
  </conditionalFormatting>
  <conditionalFormatting sqref="AB32">
    <cfRule type="expression" dxfId="29" priority="10" stopIfTrue="1">
      <formula>(AC32="")</formula>
    </cfRule>
  </conditionalFormatting>
  <conditionalFormatting sqref="AG32">
    <cfRule type="expression" dxfId="28" priority="9" stopIfTrue="1">
      <formula>AG32&lt;&gt;""</formula>
    </cfRule>
  </conditionalFormatting>
  <conditionalFormatting sqref="AA31">
    <cfRule type="expression" dxfId="27" priority="8" stopIfTrue="1">
      <formula>(AC31="")</formula>
    </cfRule>
  </conditionalFormatting>
  <conditionalFormatting sqref="AB31">
    <cfRule type="expression" dxfId="26" priority="7" stopIfTrue="1">
      <formula>(AC31="")</formula>
    </cfRule>
  </conditionalFormatting>
  <conditionalFormatting sqref="AG31">
    <cfRule type="expression" dxfId="25" priority="6" stopIfTrue="1">
      <formula>AG31&lt;&gt;""</formula>
    </cfRule>
  </conditionalFormatting>
  <conditionalFormatting sqref="AA36">
    <cfRule type="expression" dxfId="24" priority="720" stopIfTrue="1">
      <formula>SUM(AF39:AF40,#REF!)&lt;21</formula>
    </cfRule>
    <cfRule type="expression" dxfId="23" priority="721" stopIfTrue="1">
      <formula>SUM(AF39:AF40,#REF!)&gt;21</formula>
    </cfRule>
  </conditionalFormatting>
  <conditionalFormatting sqref="AA37">
    <cfRule type="expression" dxfId="22" priority="722" stopIfTrue="1">
      <formula>SUM(AF39:AF40,#REF!)&lt;21</formula>
    </cfRule>
    <cfRule type="expression" dxfId="21" priority="723" stopIfTrue="1">
      <formula>SUM(AF39:AF40,#REF!)&gt;21</formula>
    </cfRule>
  </conditionalFormatting>
  <conditionalFormatting sqref="AA35">
    <cfRule type="expression" dxfId="20" priority="728" stopIfTrue="1">
      <formula>SUM(AF39:AF41)&lt;6</formula>
    </cfRule>
    <cfRule type="expression" dxfId="19" priority="729" stopIfTrue="1">
      <formula>SUM(AF39:AF41)&gt;6</formula>
    </cfRule>
  </conditionalFormatting>
  <conditionalFormatting sqref="AA18">
    <cfRule type="expression" dxfId="18" priority="744" stopIfTrue="1">
      <formula>SUM(AF23:AF34)&lt;9</formula>
    </cfRule>
    <cfRule type="expression" dxfId="17" priority="745" stopIfTrue="1">
      <formula>SUM(AF23:AF34)&gt;9</formula>
    </cfRule>
  </conditionalFormatting>
  <conditionalFormatting sqref="AA26">
    <cfRule type="expression" dxfId="16" priority="750" stopIfTrue="1">
      <formula>SUM(AF27:AF34)&lt;29</formula>
    </cfRule>
    <cfRule type="expression" dxfId="15" priority="751" stopIfTrue="1">
      <formula>SUM(AF27:AF34)&gt;29</formula>
    </cfRule>
  </conditionalFormatting>
  <conditionalFormatting sqref="AA21">
    <cfRule type="expression" dxfId="14" priority="754" stopIfTrue="1">
      <formula>SUM(AF23:AF34)&lt;9</formula>
    </cfRule>
    <cfRule type="expression" dxfId="13" priority="755" stopIfTrue="1">
      <formula>SUM(AF23:AF34)&gt;9</formula>
    </cfRule>
  </conditionalFormatting>
  <conditionalFormatting sqref="AA17">
    <cfRule type="expression" dxfId="12" priority="756" stopIfTrue="1">
      <formula>SUM(AF23:AF34)&lt;9</formula>
    </cfRule>
    <cfRule type="expression" dxfId="11" priority="757" stopIfTrue="1">
      <formula>SUM(AF23:AF34)&gt;9</formula>
    </cfRule>
  </conditionalFormatting>
  <conditionalFormatting sqref="AA20">
    <cfRule type="expression" dxfId="10" priority="758" stopIfTrue="1">
      <formula>SUM(AF24:AF34)&lt;9</formula>
    </cfRule>
    <cfRule type="expression" dxfId="9" priority="759" stopIfTrue="1">
      <formula>SUM(AF24:AF34)&gt;9</formula>
    </cfRule>
  </conditionalFormatting>
  <conditionalFormatting sqref="AA19">
    <cfRule type="expression" dxfId="8" priority="760" stopIfTrue="1">
      <formula>SUM(AF24:AF34)&lt;9</formula>
    </cfRule>
    <cfRule type="expression" dxfId="7" priority="761" stopIfTrue="1">
      <formula>SUM(AF24:AF34)&gt;9</formula>
    </cfRule>
  </conditionalFormatting>
  <conditionalFormatting sqref="AA3">
    <cfRule type="expression" dxfId="6" priority="764" stopIfTrue="1">
      <formula>SUM(AF9:AF40)&lt;59</formula>
    </cfRule>
    <cfRule type="expression" dxfId="5" priority="765" stopIfTrue="1">
      <formula>SUM(AF9:AF40)&gt;59</formula>
    </cfRule>
  </conditionalFormatting>
  <conditionalFormatting sqref="AA38">
    <cfRule type="expression" dxfId="4" priority="768" stopIfTrue="1">
      <formula>SUM(AF40:AF40,#REF!)&lt;21</formula>
    </cfRule>
    <cfRule type="expression" dxfId="3" priority="769" stopIfTrue="1">
      <formula>SUM(AF40:AF40,#REF!)&gt;21</formula>
    </cfRule>
  </conditionalFormatting>
  <conditionalFormatting sqref="AA41">
    <cfRule type="expression" dxfId="2" priority="3" stopIfTrue="1">
      <formula>(AC41="")</formula>
    </cfRule>
  </conditionalFormatting>
  <conditionalFormatting sqref="AB41">
    <cfRule type="expression" dxfId="1" priority="2" stopIfTrue="1">
      <formula>(AC41="")</formula>
    </cfRule>
  </conditionalFormatting>
  <conditionalFormatting sqref="AG41">
    <cfRule type="expression" dxfId="0" priority="1" stopIfTrue="1">
      <formula>AG41&lt;&gt;""</formula>
    </cfRule>
  </conditionalFormatting>
  <printOptions horizontalCentered="1" verticalCentered="1"/>
  <pageMargins left="0.3" right="0.3" top="0.2" bottom="0.2" header="0.5" footer="0.5"/>
  <pageSetup scale="98"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0" zoomScale="85" workbookViewId="0">
      <selection activeCell="B18" sqref="B18:D19"/>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90" t="s">
        <v>2</v>
      </c>
      <c r="B1" s="190"/>
      <c r="C1" s="190"/>
      <c r="D1" s="190"/>
      <c r="E1" s="190"/>
      <c r="F1" s="190"/>
      <c r="G1" s="5"/>
      <c r="H1" s="5"/>
    </row>
    <row r="2" spans="1:8" s="8" customFormat="1" ht="15.75" customHeight="1" x14ac:dyDescent="0.3">
      <c r="A2" s="191" t="s">
        <v>3</v>
      </c>
      <c r="B2" s="191"/>
      <c r="C2" s="191"/>
      <c r="D2" s="191"/>
      <c r="E2" s="191"/>
      <c r="F2" s="191"/>
      <c r="G2" s="7"/>
      <c r="H2" s="7"/>
    </row>
    <row r="3" spans="1:8" s="8" customFormat="1" ht="15" customHeight="1" x14ac:dyDescent="0.3">
      <c r="A3" s="191" t="s">
        <v>81</v>
      </c>
      <c r="B3" s="191"/>
      <c r="C3" s="191"/>
      <c r="D3" s="191"/>
      <c r="E3" s="191"/>
      <c r="F3" s="191"/>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92" t="str">
        <f>'ANSI-ABIO'!B1</f>
        <v>Name, Student's</v>
      </c>
      <c r="C7" s="192"/>
      <c r="D7" s="192"/>
      <c r="E7" s="193"/>
      <c r="F7" s="194"/>
      <c r="G7" s="7"/>
      <c r="H7" s="7"/>
    </row>
    <row r="8" spans="1:8" s="8" customFormat="1" ht="10.5" customHeight="1" x14ac:dyDescent="0.3">
      <c r="A8" s="24"/>
      <c r="B8" s="24"/>
      <c r="C8" s="24"/>
      <c r="D8" s="24"/>
      <c r="E8" s="104"/>
      <c r="F8" s="10"/>
      <c r="G8" s="7"/>
      <c r="H8" s="7"/>
    </row>
    <row r="9" spans="1:8" s="8" customFormat="1" ht="18" x14ac:dyDescent="0.35">
      <c r="A9" s="25" t="s">
        <v>6</v>
      </c>
      <c r="B9" s="26"/>
      <c r="C9" s="26"/>
      <c r="D9" s="26"/>
      <c r="E9" s="27" t="s">
        <v>7</v>
      </c>
      <c r="F9" s="10"/>
      <c r="G9" s="7"/>
      <c r="H9" s="7"/>
    </row>
    <row r="10" spans="1:8" s="8" customFormat="1" ht="18.75" customHeight="1" x14ac:dyDescent="0.3">
      <c r="A10" s="24"/>
      <c r="B10" s="195" t="str">
        <f>'ANSI-ABIO'!S1</f>
        <v>999-999-99</v>
      </c>
      <c r="C10" s="195"/>
      <c r="D10" s="195"/>
      <c r="E10" s="126">
        <f>'ANSI-ABIO'!Q18</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5"/>
      <c r="B13" s="196"/>
      <c r="C13" s="196"/>
      <c r="D13" s="196"/>
      <c r="E13" s="197" t="str">
        <f>'ANSI-ABIO'!Z1</f>
        <v>ANSI-ABIO</v>
      </c>
      <c r="F13" s="197"/>
      <c r="G13" s="198"/>
      <c r="H13" s="7"/>
    </row>
    <row r="14" spans="1:8" s="8" customFormat="1" ht="10.5" customHeight="1" x14ac:dyDescent="0.3">
      <c r="A14" s="9"/>
      <c r="B14" s="199"/>
      <c r="C14" s="199"/>
      <c r="D14" s="64"/>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92" t="str">
        <f>'ANSI-ABIO'!AG1</f>
        <v>ADVISOR</v>
      </c>
      <c r="C16" s="192"/>
      <c r="D16" s="14"/>
      <c r="E16" s="121" t="str">
        <f>'ANSI-ABIO'!Q21</f>
        <v>N/A</v>
      </c>
      <c r="F16" s="10"/>
      <c r="G16" s="7"/>
      <c r="H16" s="7"/>
    </row>
    <row r="17" spans="1:8" s="8" customFormat="1" ht="10.5" customHeight="1" x14ac:dyDescent="0.3">
      <c r="A17" s="9"/>
      <c r="B17" s="9"/>
      <c r="C17" s="9"/>
      <c r="D17" s="9"/>
      <c r="E17" s="10"/>
      <c r="F17" s="10"/>
      <c r="G17" s="7"/>
      <c r="H17" s="7"/>
    </row>
    <row r="18" spans="1:8" s="8" customFormat="1" ht="18" x14ac:dyDescent="0.35">
      <c r="A18" s="11"/>
      <c r="B18" s="200" t="s">
        <v>12</v>
      </c>
      <c r="C18" s="200"/>
      <c r="D18" s="200"/>
      <c r="E18" s="13" t="s">
        <v>13</v>
      </c>
      <c r="F18" s="10"/>
      <c r="G18" s="7"/>
      <c r="H18" s="7"/>
    </row>
    <row r="19" spans="1:8" s="8" customFormat="1" ht="15.75" customHeight="1" x14ac:dyDescent="0.3">
      <c r="A19" s="9"/>
      <c r="B19" s="200"/>
      <c r="C19" s="200"/>
      <c r="D19" s="200"/>
      <c r="E19" s="121" t="str">
        <f>'ANSI-ABIO'!Q24</f>
        <v>N/A</v>
      </c>
      <c r="F19" s="10"/>
      <c r="G19" s="7"/>
      <c r="H19" s="7"/>
    </row>
    <row r="20" spans="1:8" s="8" customFormat="1" ht="21" customHeight="1" x14ac:dyDescent="0.35">
      <c r="A20" s="11" t="s">
        <v>64</v>
      </c>
      <c r="B20" s="12"/>
      <c r="C20" s="123">
        <f>'ANSI-ABIO'!Q20</f>
        <v>0</v>
      </c>
      <c r="D20" s="107"/>
      <c r="E20" s="10" t="s">
        <v>50</v>
      </c>
      <c r="F20" s="122">
        <f>'ANSI-ABIO'!Q22</f>
        <v>0</v>
      </c>
      <c r="G20" s="7"/>
      <c r="H20" s="7"/>
    </row>
    <row r="21" spans="1:8" s="8" customFormat="1" ht="18" x14ac:dyDescent="0.35">
      <c r="A21" s="11" t="s">
        <v>14</v>
      </c>
      <c r="B21" s="12"/>
      <c r="C21" s="189"/>
      <c r="D21" s="189"/>
      <c r="E21" s="10" t="s">
        <v>51</v>
      </c>
      <c r="F21" s="122">
        <f>'ANSI-ABIO'!Q23</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83"/>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202"/>
      <c r="C25" s="203"/>
      <c r="D25" s="203"/>
      <c r="E25" s="203"/>
      <c r="F25" s="203"/>
      <c r="G25" s="7"/>
      <c r="H25" s="7"/>
    </row>
    <row r="26" spans="1:8" s="8" customFormat="1" ht="3" customHeight="1" x14ac:dyDescent="0.3">
      <c r="A26" s="9"/>
      <c r="B26" s="9"/>
      <c r="C26" s="9"/>
      <c r="D26" s="9"/>
      <c r="E26" s="10"/>
      <c r="F26" s="10"/>
      <c r="G26" s="7"/>
      <c r="H26" s="7"/>
    </row>
    <row r="27" spans="1:8" s="8" customFormat="1" ht="24" customHeight="1" x14ac:dyDescent="0.35">
      <c r="A27" s="11" t="s">
        <v>16</v>
      </c>
      <c r="B27" s="9"/>
      <c r="C27" s="9"/>
      <c r="D27" s="108"/>
      <c r="E27" s="10" t="s">
        <v>52</v>
      </c>
      <c r="F27" s="10"/>
      <c r="G27" s="7"/>
      <c r="H27" s="7"/>
    </row>
    <row r="28" spans="1:8" s="8" customFormat="1" ht="21" hidden="1" customHeight="1" x14ac:dyDescent="0.3">
      <c r="A28" s="9"/>
      <c r="B28" s="204"/>
      <c r="C28" s="204"/>
      <c r="D28" s="103"/>
      <c r="E28" s="10"/>
      <c r="F28" s="10"/>
      <c r="G28" s="7"/>
      <c r="H28" s="7"/>
    </row>
    <row r="29" spans="1:8" s="8" customFormat="1" ht="19.5" customHeight="1" x14ac:dyDescent="0.3">
      <c r="A29" s="109"/>
      <c r="B29" s="205"/>
      <c r="C29" s="205"/>
      <c r="D29" s="205"/>
      <c r="E29" s="206"/>
      <c r="F29" s="206"/>
      <c r="G29" s="7"/>
      <c r="H29" s="7"/>
    </row>
    <row r="30" spans="1:8" s="8" customFormat="1" ht="6.75" customHeight="1" x14ac:dyDescent="0.35">
      <c r="A30" s="11"/>
      <c r="B30" s="9"/>
      <c r="C30" s="9"/>
      <c r="D30" s="110"/>
      <c r="E30" s="10"/>
      <c r="F30" s="10"/>
      <c r="G30" s="7"/>
      <c r="H30" s="7"/>
    </row>
    <row r="31" spans="1:8" s="8" customFormat="1" ht="19.5" customHeight="1" x14ac:dyDescent="0.35">
      <c r="A31" s="11" t="s">
        <v>17</v>
      </c>
      <c r="B31" s="9"/>
      <c r="C31" s="9"/>
      <c r="D31" s="18"/>
      <c r="E31" s="106"/>
      <c r="F31" s="10"/>
      <c r="G31" s="7"/>
      <c r="H31" s="7"/>
    </row>
    <row r="32" spans="1:8" s="8" customFormat="1" ht="15.75" customHeight="1" x14ac:dyDescent="0.35">
      <c r="A32" s="9"/>
      <c r="B32" s="111"/>
      <c r="C32" s="11"/>
      <c r="D32" s="11"/>
      <c r="E32" s="10" t="s">
        <v>65</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66</v>
      </c>
      <c r="B38" s="19"/>
      <c r="C38" s="19"/>
      <c r="D38" s="19"/>
      <c r="E38" s="112"/>
      <c r="F38" s="112"/>
      <c r="G38" s="21"/>
      <c r="H38" s="21"/>
    </row>
    <row r="39" spans="1:9" ht="15.6" x14ac:dyDescent="0.3">
      <c r="A39" s="20"/>
      <c r="B39" s="201" t="s">
        <v>69</v>
      </c>
      <c r="C39" s="201"/>
      <c r="D39" s="201"/>
      <c r="E39" s="201"/>
      <c r="F39" s="201"/>
      <c r="G39" s="201"/>
      <c r="H39" s="201"/>
      <c r="I39" s="201"/>
    </row>
    <row r="40" spans="1:9" x14ac:dyDescent="0.25">
      <c r="A40" s="19"/>
      <c r="B40" s="19"/>
      <c r="C40" s="19"/>
      <c r="D40" s="19"/>
      <c r="E40" s="20"/>
      <c r="F40" s="20"/>
      <c r="G40" s="21"/>
      <c r="H40" s="21"/>
    </row>
    <row r="41" spans="1:9" ht="3.75" customHeight="1" x14ac:dyDescent="0.25">
      <c r="A41" s="19"/>
      <c r="B41" s="19"/>
      <c r="C41" s="19"/>
      <c r="D41" s="19"/>
      <c r="E41" s="112"/>
      <c r="F41" s="112"/>
      <c r="G41" s="21"/>
      <c r="H41" s="21"/>
    </row>
    <row r="42" spans="1:9" ht="15" customHeight="1" x14ac:dyDescent="0.3">
      <c r="A42" s="19"/>
      <c r="B42" s="201" t="s">
        <v>68</v>
      </c>
      <c r="C42" s="201"/>
      <c r="D42" s="201"/>
      <c r="E42" s="201"/>
      <c r="F42" s="201"/>
      <c r="G42" s="201"/>
      <c r="H42" s="201"/>
      <c r="I42" s="201"/>
    </row>
    <row r="43" spans="1:9" x14ac:dyDescent="0.25">
      <c r="C43" s="112"/>
      <c r="D43" s="112"/>
    </row>
    <row r="44" spans="1:9" x14ac:dyDescent="0.25">
      <c r="E44" s="112"/>
      <c r="F44" s="112"/>
    </row>
    <row r="45" spans="1:9" ht="13.5" customHeight="1" x14ac:dyDescent="0.3">
      <c r="B45" s="201" t="s">
        <v>67</v>
      </c>
      <c r="C45" s="201"/>
      <c r="D45" s="201"/>
      <c r="E45" s="201"/>
      <c r="F45" s="201"/>
      <c r="G45" s="201"/>
      <c r="H45" s="201"/>
      <c r="I45" s="201"/>
    </row>
    <row r="46" spans="1:9" x14ac:dyDescent="0.25">
      <c r="C46" s="113"/>
      <c r="D46" s="113"/>
    </row>
  </sheetData>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
  <sheetViews>
    <sheetView topLeftCell="A4" workbookViewId="0">
      <selection activeCell="H15" sqref="H15"/>
    </sheetView>
  </sheetViews>
  <sheetFormatPr defaultRowHeight="13.2" x14ac:dyDescent="0.25"/>
  <cols>
    <col min="2" max="2" width="11.6640625" customWidth="1"/>
    <col min="4" max="4" width="27.88671875" customWidth="1"/>
    <col min="5" max="5" width="36.6640625" customWidth="1"/>
  </cols>
  <sheetData>
    <row r="1" spans="1:5" ht="17.399999999999999" x14ac:dyDescent="0.25">
      <c r="A1" s="236"/>
      <c r="B1" s="238" t="s">
        <v>82</v>
      </c>
      <c r="C1" s="239"/>
      <c r="D1" s="239"/>
      <c r="E1" s="239"/>
    </row>
    <row r="2" spans="1:5" ht="15.75" customHeight="1" x14ac:dyDescent="0.25">
      <c r="A2" s="236"/>
      <c r="B2" s="240" t="s">
        <v>83</v>
      </c>
      <c r="C2" s="241"/>
      <c r="D2" s="241"/>
      <c r="E2" s="241"/>
    </row>
    <row r="3" spans="1:5" x14ac:dyDescent="0.25">
      <c r="A3" s="236"/>
      <c r="B3" s="242" t="s">
        <v>84</v>
      </c>
      <c r="C3" s="243"/>
      <c r="D3" s="243"/>
      <c r="E3" s="243"/>
    </row>
    <row r="4" spans="1:5" ht="13.8" x14ac:dyDescent="0.25">
      <c r="A4" s="236"/>
      <c r="B4" s="244" t="s">
        <v>85</v>
      </c>
      <c r="C4" s="245"/>
      <c r="D4" s="245"/>
      <c r="E4" s="245"/>
    </row>
    <row r="5" spans="1:5" ht="13.8" x14ac:dyDescent="0.25">
      <c r="A5" s="236"/>
      <c r="B5" s="244" t="s">
        <v>86</v>
      </c>
      <c r="C5" s="245"/>
      <c r="D5" s="245"/>
      <c r="E5" s="245"/>
    </row>
    <row r="6" spans="1:5" ht="13.8" x14ac:dyDescent="0.25">
      <c r="A6" s="236"/>
      <c r="B6" s="244" t="s">
        <v>87</v>
      </c>
      <c r="C6" s="245"/>
      <c r="D6" s="245"/>
      <c r="E6" s="245"/>
    </row>
    <row r="7" spans="1:5" x14ac:dyDescent="0.25">
      <c r="A7" s="236"/>
      <c r="B7" s="246" t="s">
        <v>88</v>
      </c>
      <c r="C7" s="247"/>
      <c r="D7" s="247"/>
      <c r="E7" s="247"/>
    </row>
    <row r="8" spans="1:5" ht="15.6" thickBot="1" x14ac:dyDescent="0.3">
      <c r="A8" s="237"/>
      <c r="B8" s="248" t="s">
        <v>89</v>
      </c>
      <c r="C8" s="249"/>
      <c r="D8" s="249"/>
      <c r="E8" s="249"/>
    </row>
    <row r="9" spans="1:5" ht="13.8" thickBot="1" x14ac:dyDescent="0.3">
      <c r="A9" s="222" t="s">
        <v>90</v>
      </c>
      <c r="B9" s="223"/>
      <c r="C9" s="223"/>
      <c r="D9" s="224"/>
      <c r="E9" s="146" t="s">
        <v>75</v>
      </c>
    </row>
    <row r="10" spans="1:5" x14ac:dyDescent="0.25">
      <c r="A10" s="250" t="s">
        <v>91</v>
      </c>
      <c r="B10" s="251"/>
      <c r="C10" s="256" t="s">
        <v>92</v>
      </c>
      <c r="D10" s="256" t="s">
        <v>93</v>
      </c>
      <c r="E10" s="147" t="s">
        <v>94</v>
      </c>
    </row>
    <row r="11" spans="1:5" x14ac:dyDescent="0.25">
      <c r="A11" s="252"/>
      <c r="B11" s="253"/>
      <c r="C11" s="257"/>
      <c r="D11" s="257"/>
      <c r="E11" s="148" t="s">
        <v>95</v>
      </c>
    </row>
    <row r="12" spans="1:5" x14ac:dyDescent="0.25">
      <c r="A12" s="252"/>
      <c r="B12" s="253"/>
      <c r="C12" s="257"/>
      <c r="D12" s="257"/>
      <c r="E12" s="149" t="s">
        <v>96</v>
      </c>
    </row>
    <row r="13" spans="1:5" ht="20.399999999999999" x14ac:dyDescent="0.25">
      <c r="A13" s="252"/>
      <c r="B13" s="253"/>
      <c r="C13" s="257"/>
      <c r="D13" s="257"/>
      <c r="E13" s="149" t="s">
        <v>97</v>
      </c>
    </row>
    <row r="14" spans="1:5" x14ac:dyDescent="0.25">
      <c r="A14" s="252"/>
      <c r="B14" s="253"/>
      <c r="C14" s="257"/>
      <c r="D14" s="257"/>
      <c r="E14" s="158" t="s">
        <v>155</v>
      </c>
    </row>
    <row r="15" spans="1:5" ht="20.399999999999999" x14ac:dyDescent="0.25">
      <c r="A15" s="252"/>
      <c r="B15" s="253"/>
      <c r="C15" s="257"/>
      <c r="D15" s="257"/>
      <c r="E15" s="149" t="s">
        <v>98</v>
      </c>
    </row>
    <row r="16" spans="1:5" x14ac:dyDescent="0.25">
      <c r="A16" s="252"/>
      <c r="B16" s="253"/>
      <c r="C16" s="257"/>
      <c r="D16" s="257"/>
      <c r="E16" s="150" t="s">
        <v>99</v>
      </c>
    </row>
    <row r="17" spans="1:5" x14ac:dyDescent="0.25">
      <c r="A17" s="252"/>
      <c r="B17" s="253"/>
      <c r="C17" s="257"/>
      <c r="D17" s="257"/>
      <c r="E17" s="148" t="s">
        <v>100</v>
      </c>
    </row>
    <row r="18" spans="1:5" x14ac:dyDescent="0.25">
      <c r="A18" s="252"/>
      <c r="B18" s="253"/>
      <c r="C18" s="257"/>
      <c r="D18" s="257"/>
      <c r="E18" s="151" t="s">
        <v>101</v>
      </c>
    </row>
    <row r="19" spans="1:5" x14ac:dyDescent="0.25">
      <c r="A19" s="252"/>
      <c r="B19" s="253"/>
      <c r="C19" s="257"/>
      <c r="D19" s="257"/>
      <c r="E19" s="151" t="s">
        <v>102</v>
      </c>
    </row>
    <row r="20" spans="1:5" x14ac:dyDescent="0.25">
      <c r="A20" s="252"/>
      <c r="B20" s="253"/>
      <c r="C20" s="257"/>
      <c r="D20" s="257"/>
      <c r="E20" s="151" t="s">
        <v>103</v>
      </c>
    </row>
    <row r="21" spans="1:5" x14ac:dyDescent="0.25">
      <c r="A21" s="252"/>
      <c r="B21" s="253"/>
      <c r="C21" s="257"/>
      <c r="D21" s="257"/>
      <c r="E21" s="151" t="s">
        <v>104</v>
      </c>
    </row>
    <row r="22" spans="1:5" x14ac:dyDescent="0.25">
      <c r="A22" s="252"/>
      <c r="B22" s="253"/>
      <c r="C22" s="257"/>
      <c r="D22" s="257"/>
      <c r="E22" s="151" t="s">
        <v>105</v>
      </c>
    </row>
    <row r="23" spans="1:5" x14ac:dyDescent="0.25">
      <c r="A23" s="252"/>
      <c r="B23" s="253"/>
      <c r="C23" s="257"/>
      <c r="D23" s="257"/>
      <c r="E23" s="152" t="s">
        <v>106</v>
      </c>
    </row>
    <row r="24" spans="1:5" x14ac:dyDescent="0.25">
      <c r="A24" s="252"/>
      <c r="B24" s="253"/>
      <c r="C24" s="257"/>
      <c r="D24" s="257"/>
      <c r="E24" s="148"/>
    </row>
    <row r="25" spans="1:5" x14ac:dyDescent="0.25">
      <c r="A25" s="252"/>
      <c r="B25" s="253"/>
      <c r="C25" s="257"/>
      <c r="D25" s="257"/>
      <c r="E25" s="148" t="s">
        <v>107</v>
      </c>
    </row>
    <row r="26" spans="1:5" ht="13.8" thickBot="1" x14ac:dyDescent="0.3">
      <c r="A26" s="254"/>
      <c r="B26" s="255"/>
      <c r="C26" s="258"/>
      <c r="D26" s="258"/>
      <c r="E26" s="148" t="s">
        <v>108</v>
      </c>
    </row>
    <row r="27" spans="1:5" ht="21.6" thickBot="1" x14ac:dyDescent="0.3">
      <c r="A27" s="216" t="s">
        <v>119</v>
      </c>
      <c r="B27" s="218"/>
      <c r="C27" s="154">
        <v>6</v>
      </c>
      <c r="D27" s="155" t="s">
        <v>120</v>
      </c>
      <c r="E27" s="148" t="s">
        <v>109</v>
      </c>
    </row>
    <row r="28" spans="1:5" ht="13.8" thickBot="1" x14ac:dyDescent="0.3">
      <c r="A28" s="216" t="s">
        <v>121</v>
      </c>
      <c r="B28" s="218"/>
      <c r="C28" s="154">
        <v>6</v>
      </c>
      <c r="D28" s="155" t="s">
        <v>122</v>
      </c>
      <c r="E28" s="148" t="s">
        <v>110</v>
      </c>
    </row>
    <row r="29" spans="1:5" ht="21" thickBot="1" x14ac:dyDescent="0.3">
      <c r="A29" s="216" t="s">
        <v>123</v>
      </c>
      <c r="B29" s="218"/>
      <c r="C29" s="154">
        <v>6</v>
      </c>
      <c r="D29" s="155" t="s">
        <v>124</v>
      </c>
      <c r="E29" s="148" t="s">
        <v>111</v>
      </c>
    </row>
    <row r="30" spans="1:5" ht="13.8" thickBot="1" x14ac:dyDescent="0.3">
      <c r="A30" s="216" t="s">
        <v>125</v>
      </c>
      <c r="B30" s="218"/>
      <c r="C30" s="154">
        <v>6</v>
      </c>
      <c r="D30" s="155" t="s">
        <v>126</v>
      </c>
      <c r="E30" s="148" t="s">
        <v>156</v>
      </c>
    </row>
    <row r="31" spans="1:5" ht="12.75" customHeight="1" x14ac:dyDescent="0.25">
      <c r="A31" s="210" t="s">
        <v>127</v>
      </c>
      <c r="B31" s="211"/>
      <c r="C31" s="214">
        <v>7</v>
      </c>
      <c r="D31" s="227" t="s">
        <v>130</v>
      </c>
      <c r="E31" s="148" t="s">
        <v>112</v>
      </c>
    </row>
    <row r="32" spans="1:5" ht="25.5" customHeight="1" x14ac:dyDescent="0.25">
      <c r="A32" s="212" t="s">
        <v>128</v>
      </c>
      <c r="B32" s="213"/>
      <c r="C32" s="215"/>
      <c r="D32" s="228"/>
      <c r="E32" s="148" t="s">
        <v>113</v>
      </c>
    </row>
    <row r="33" spans="1:5" ht="13.8" thickBot="1" x14ac:dyDescent="0.3">
      <c r="A33" s="207" t="s">
        <v>129</v>
      </c>
      <c r="B33" s="209"/>
      <c r="C33" s="226"/>
      <c r="D33" s="229"/>
      <c r="E33" s="148" t="s">
        <v>114</v>
      </c>
    </row>
    <row r="34" spans="1:5" ht="13.8" thickBot="1" x14ac:dyDescent="0.3">
      <c r="A34" s="216" t="s">
        <v>131</v>
      </c>
      <c r="B34" s="218"/>
      <c r="C34" s="154">
        <v>3</v>
      </c>
      <c r="D34" s="155" t="s">
        <v>132</v>
      </c>
      <c r="E34" s="148" t="s">
        <v>115</v>
      </c>
    </row>
    <row r="35" spans="1:5" ht="13.8" thickBot="1" x14ac:dyDescent="0.3">
      <c r="A35" s="216" t="s">
        <v>133</v>
      </c>
      <c r="B35" s="218"/>
      <c r="C35" s="154">
        <v>6</v>
      </c>
      <c r="D35" s="155" t="s">
        <v>134</v>
      </c>
      <c r="E35" s="148" t="s">
        <v>116</v>
      </c>
    </row>
    <row r="36" spans="1:5" ht="12.75" customHeight="1" x14ac:dyDescent="0.25">
      <c r="A36" s="230" t="s">
        <v>135</v>
      </c>
      <c r="B36" s="231"/>
      <c r="C36" s="231"/>
      <c r="D36" s="232"/>
      <c r="E36" s="148" t="s">
        <v>117</v>
      </c>
    </row>
    <row r="37" spans="1:5" x14ac:dyDescent="0.25">
      <c r="A37" s="233" t="s">
        <v>136</v>
      </c>
      <c r="B37" s="234"/>
      <c r="C37" s="234"/>
      <c r="D37" s="235"/>
      <c r="E37" s="148" t="s">
        <v>118</v>
      </c>
    </row>
    <row r="38" spans="1:5" ht="12.75" customHeight="1" x14ac:dyDescent="0.25">
      <c r="A38" s="212" t="s">
        <v>137</v>
      </c>
      <c r="B38" s="225"/>
      <c r="C38" s="225"/>
      <c r="D38" s="213"/>
      <c r="E38" s="153"/>
    </row>
    <row r="39" spans="1:5" ht="13.8" thickBot="1" x14ac:dyDescent="0.3">
      <c r="A39" s="207" t="s">
        <v>138</v>
      </c>
      <c r="B39" s="208"/>
      <c r="C39" s="208"/>
      <c r="D39" s="209"/>
      <c r="E39" s="153"/>
    </row>
    <row r="40" spans="1:5" ht="13.8" thickBot="1" x14ac:dyDescent="0.3">
      <c r="A40" s="216" t="s">
        <v>139</v>
      </c>
      <c r="B40" s="217"/>
      <c r="C40" s="217"/>
      <c r="D40" s="218"/>
      <c r="E40" s="153"/>
    </row>
    <row r="41" spans="1:5" ht="13.8" thickBot="1" x14ac:dyDescent="0.3">
      <c r="A41" s="222" t="s">
        <v>140</v>
      </c>
      <c r="B41" s="223"/>
      <c r="C41" s="223"/>
      <c r="D41" s="224"/>
      <c r="E41" s="153"/>
    </row>
    <row r="42" spans="1:5" x14ac:dyDescent="0.25">
      <c r="A42" s="210" t="s">
        <v>141</v>
      </c>
      <c r="B42" s="211"/>
      <c r="C42" s="156">
        <v>4</v>
      </c>
      <c r="D42" s="151" t="s">
        <v>144</v>
      </c>
      <c r="E42" s="153"/>
    </row>
    <row r="43" spans="1:5" x14ac:dyDescent="0.25">
      <c r="A43" s="212"/>
      <c r="B43" s="213"/>
      <c r="C43" s="156"/>
      <c r="D43" s="151"/>
      <c r="E43" s="153"/>
    </row>
    <row r="44" spans="1:5" x14ac:dyDescent="0.25">
      <c r="A44" s="212" t="s">
        <v>142</v>
      </c>
      <c r="B44" s="213"/>
      <c r="C44" s="156"/>
      <c r="D44" s="151"/>
      <c r="E44" s="153"/>
    </row>
    <row r="45" spans="1:5" x14ac:dyDescent="0.25">
      <c r="A45" s="212"/>
      <c r="B45" s="213"/>
      <c r="C45" s="156">
        <v>7</v>
      </c>
      <c r="D45" s="151" t="s">
        <v>154</v>
      </c>
      <c r="E45" s="153"/>
    </row>
    <row r="46" spans="1:5" x14ac:dyDescent="0.25">
      <c r="A46" s="212"/>
      <c r="B46" s="213"/>
      <c r="C46" s="156"/>
      <c r="D46" s="151"/>
      <c r="E46" s="153"/>
    </row>
    <row r="47" spans="1:5" x14ac:dyDescent="0.25">
      <c r="A47" s="212" t="s">
        <v>143</v>
      </c>
      <c r="B47" s="213"/>
      <c r="C47" s="156"/>
      <c r="D47" s="151"/>
      <c r="E47" s="153"/>
    </row>
    <row r="48" spans="1:5" ht="41.4" thickBot="1" x14ac:dyDescent="0.3">
      <c r="A48" s="212"/>
      <c r="B48" s="213"/>
      <c r="C48" s="156">
        <v>4</v>
      </c>
      <c r="D48" s="151" t="s">
        <v>145</v>
      </c>
      <c r="E48" s="153"/>
    </row>
    <row r="49" spans="1:5" ht="30.6" x14ac:dyDescent="0.25">
      <c r="A49" s="210" t="s">
        <v>146</v>
      </c>
      <c r="B49" s="211"/>
      <c r="C49" s="214">
        <v>6</v>
      </c>
      <c r="D49" s="159" t="s">
        <v>147</v>
      </c>
      <c r="E49" s="156" t="s">
        <v>149</v>
      </c>
    </row>
    <row r="50" spans="1:5" ht="31.2" thickBot="1" x14ac:dyDescent="0.3">
      <c r="A50" s="212"/>
      <c r="B50" s="213"/>
      <c r="C50" s="215"/>
      <c r="D50" s="151" t="s">
        <v>148</v>
      </c>
      <c r="E50" s="157" t="s">
        <v>150</v>
      </c>
    </row>
    <row r="51" spans="1:5" ht="30.75" customHeight="1" thickBot="1" x14ac:dyDescent="0.3">
      <c r="A51" s="216" t="s">
        <v>151</v>
      </c>
      <c r="B51" s="217"/>
      <c r="C51" s="217"/>
      <c r="D51" s="217"/>
      <c r="E51" s="218"/>
    </row>
    <row r="52" spans="1:5" ht="38.25" customHeight="1" x14ac:dyDescent="0.25">
      <c r="A52" s="219" t="s">
        <v>152</v>
      </c>
      <c r="B52" s="220"/>
      <c r="C52" s="220"/>
      <c r="D52" s="220"/>
      <c r="E52" s="221"/>
    </row>
    <row r="53" spans="1:5" ht="28.5" customHeight="1" thickBot="1" x14ac:dyDescent="0.3">
      <c r="A53" s="207" t="s">
        <v>153</v>
      </c>
      <c r="B53" s="208"/>
      <c r="C53" s="208"/>
      <c r="D53" s="208"/>
      <c r="E53" s="209"/>
    </row>
  </sheetData>
  <sheetProtection sheet="1" objects="1" scenarios="1"/>
  <mergeCells count="42">
    <mergeCell ref="A28:B28"/>
    <mergeCell ref="A1:A8"/>
    <mergeCell ref="B1:E1"/>
    <mergeCell ref="B2:E2"/>
    <mergeCell ref="B3:E3"/>
    <mergeCell ref="B4:E4"/>
    <mergeCell ref="B5:E5"/>
    <mergeCell ref="B6:E6"/>
    <mergeCell ref="B7:E7"/>
    <mergeCell ref="B8:E8"/>
    <mergeCell ref="A9:D9"/>
    <mergeCell ref="A10:B26"/>
    <mergeCell ref="C10:C26"/>
    <mergeCell ref="D10:D26"/>
    <mergeCell ref="A27:B27"/>
    <mergeCell ref="A38:D38"/>
    <mergeCell ref="A29:B29"/>
    <mergeCell ref="A30:B30"/>
    <mergeCell ref="A31:B31"/>
    <mergeCell ref="A32:B32"/>
    <mergeCell ref="A33:B33"/>
    <mergeCell ref="C31:C33"/>
    <mergeCell ref="D31:D33"/>
    <mergeCell ref="A34:B34"/>
    <mergeCell ref="A35:B35"/>
    <mergeCell ref="A36:D36"/>
    <mergeCell ref="A37:D37"/>
    <mergeCell ref="A45:B45"/>
    <mergeCell ref="A46:B46"/>
    <mergeCell ref="A47:B47"/>
    <mergeCell ref="A48:B48"/>
    <mergeCell ref="A39:D39"/>
    <mergeCell ref="A40:D40"/>
    <mergeCell ref="A41:D41"/>
    <mergeCell ref="A42:B42"/>
    <mergeCell ref="A43:B43"/>
    <mergeCell ref="A44:B44"/>
    <mergeCell ref="A53:E53"/>
    <mergeCell ref="A49:B50"/>
    <mergeCell ref="C49:C50"/>
    <mergeCell ref="A51:E51"/>
    <mergeCell ref="A52:E52"/>
  </mergeCells>
  <hyperlinks>
    <hyperlink ref="B3" r:id="rId1" location="3" display="http://registrar.okstate.edu/index.php?option=com_content&amp;view=article&amp;id=470&amp;Itemid=74 - 3"/>
  </hyperlinks>
  <pageMargins left="0.7" right="0.7" top="0.75" bottom="0.75" header="0.3" footer="0.3"/>
  <pageSetup scale="7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ANSI-ABIO</vt:lpstr>
      <vt:lpstr>GRAD CHECK</vt:lpstr>
      <vt:lpstr>ADVISOR'S NOTES</vt:lpstr>
      <vt:lpstr>CONCENTRATION SHEET</vt:lpstr>
      <vt:lpstr>'ANSI-ABIO'!Print_Area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2017-06-09T20:17:01Z</cp:lastPrinted>
  <dcterms:created xsi:type="dcterms:W3CDTF">2011-07-12T20:37:04Z</dcterms:created>
  <dcterms:modified xsi:type="dcterms:W3CDTF">2020-06-30T14:33:04Z</dcterms:modified>
</cp:coreProperties>
</file>